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300" windowWidth="19320" windowHeight="11505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Φύλλο1!$A$1:$W$91</definedName>
    <definedName name="_xlnm.Print_Titles" localSheetId="0">Φύλλο1!$A:$B,Φύλλο1!$1:$4</definedName>
  </definedNames>
  <calcPr calcId="125725"/>
</workbook>
</file>

<file path=xl/calcChain.xml><?xml version="1.0" encoding="utf-8"?>
<calcChain xmlns="http://schemas.openxmlformats.org/spreadsheetml/2006/main">
  <c r="Q6" i="1"/>
  <c r="S6" s="1"/>
  <c r="W6" s="1"/>
  <c r="Q7"/>
  <c r="S7" s="1"/>
  <c r="W7" s="1"/>
  <c r="Q8"/>
  <c r="S8" s="1"/>
  <c r="W8" s="1"/>
  <c r="Q9"/>
  <c r="S9" s="1"/>
  <c r="W9" s="1"/>
  <c r="Q10"/>
  <c r="S10" s="1"/>
  <c r="W10" s="1"/>
  <c r="Q11"/>
  <c r="S11" s="1"/>
  <c r="W11" s="1"/>
  <c r="Q12"/>
  <c r="S12" s="1"/>
  <c r="W12" s="1"/>
  <c r="Q13"/>
  <c r="S13" s="1"/>
  <c r="W13" s="1"/>
  <c r="Q14"/>
  <c r="S14" s="1"/>
  <c r="W14" s="1"/>
  <c r="Q15"/>
  <c r="S15" s="1"/>
  <c r="W15" s="1"/>
  <c r="Q16"/>
  <c r="S16" s="1"/>
  <c r="W16" s="1"/>
  <c r="Q17"/>
  <c r="S17" s="1"/>
  <c r="W17" s="1"/>
  <c r="Q18"/>
  <c r="S18" s="1"/>
  <c r="W18" s="1"/>
  <c r="Q19"/>
  <c r="S19" s="1"/>
  <c r="W19" s="1"/>
  <c r="Q20"/>
  <c r="S20" s="1"/>
  <c r="W20" s="1"/>
  <c r="Q21"/>
  <c r="S21" s="1"/>
  <c r="W21" s="1"/>
  <c r="Q22"/>
  <c r="S22" s="1"/>
  <c r="W22" s="1"/>
  <c r="Q23"/>
  <c r="S23" s="1"/>
  <c r="W23" s="1"/>
  <c r="Q24"/>
  <c r="S24" s="1"/>
  <c r="W24" s="1"/>
  <c r="Q25"/>
  <c r="S25" s="1"/>
  <c r="W25" s="1"/>
  <c r="Q26"/>
  <c r="S26" s="1"/>
  <c r="W26" s="1"/>
  <c r="Q27"/>
  <c r="S27" s="1"/>
  <c r="W27" s="1"/>
  <c r="Q28"/>
  <c r="S28" s="1"/>
  <c r="W28" s="1"/>
  <c r="Q29"/>
  <c r="S29" s="1"/>
  <c r="W29" s="1"/>
  <c r="Q30"/>
  <c r="S30" s="1"/>
  <c r="W30" s="1"/>
  <c r="Q31"/>
  <c r="S31" s="1"/>
  <c r="W31" s="1"/>
  <c r="Q32"/>
  <c r="S32" s="1"/>
  <c r="W32" s="1"/>
  <c r="Q33"/>
  <c r="S33" s="1"/>
  <c r="W33" s="1"/>
  <c r="Q34"/>
  <c r="S34" s="1"/>
  <c r="W34" s="1"/>
  <c r="Q35"/>
  <c r="S35" s="1"/>
  <c r="W35" s="1"/>
  <c r="Q37"/>
  <c r="S37" s="1"/>
  <c r="W37" s="1"/>
  <c r="Q38"/>
  <c r="S38" s="1"/>
  <c r="W38" s="1"/>
  <c r="Q39"/>
  <c r="S39" s="1"/>
  <c r="W39" s="1"/>
  <c r="Q40"/>
  <c r="S40" s="1"/>
  <c r="W40" s="1"/>
  <c r="Q41"/>
  <c r="S41" s="1"/>
  <c r="W41" s="1"/>
  <c r="Q42"/>
  <c r="S42" s="1"/>
  <c r="W42" s="1"/>
  <c r="Q43"/>
  <c r="S43" s="1"/>
  <c r="W43" s="1"/>
  <c r="Q44"/>
  <c r="S44" s="1"/>
  <c r="W44" s="1"/>
  <c r="Q45"/>
  <c r="S45" s="1"/>
  <c r="W45" s="1"/>
  <c r="Q46"/>
  <c r="S46" s="1"/>
  <c r="W46" s="1"/>
  <c r="Q47"/>
  <c r="S47" s="1"/>
  <c r="W47" s="1"/>
  <c r="Q48"/>
  <c r="S48" s="1"/>
  <c r="W48" s="1"/>
  <c r="Q49"/>
  <c r="S49" s="1"/>
  <c r="W49" s="1"/>
  <c r="Q50"/>
  <c r="S50" s="1"/>
  <c r="W50" s="1"/>
  <c r="Q51"/>
  <c r="S51" s="1"/>
  <c r="W51" s="1"/>
  <c r="Q52"/>
  <c r="S52" s="1"/>
  <c r="W52" s="1"/>
  <c r="Q53"/>
  <c r="S53" s="1"/>
  <c r="W53" s="1"/>
  <c r="Q54"/>
  <c r="S54" s="1"/>
  <c r="W54" s="1"/>
  <c r="Q55"/>
  <c r="S55" s="1"/>
  <c r="W55" s="1"/>
  <c r="Q56"/>
  <c r="S56" s="1"/>
  <c r="W56" s="1"/>
  <c r="Q57"/>
  <c r="S57" s="1"/>
  <c r="W57" s="1"/>
  <c r="Q58"/>
  <c r="S58" s="1"/>
  <c r="W58" s="1"/>
  <c r="Q59"/>
  <c r="S59" s="1"/>
  <c r="W59" s="1"/>
  <c r="Q60"/>
  <c r="S60" s="1"/>
  <c r="W60" s="1"/>
  <c r="Q61"/>
  <c r="S61" s="1"/>
  <c r="W61" s="1"/>
  <c r="Q62"/>
  <c r="S62" s="1"/>
  <c r="W62" s="1"/>
  <c r="Q63"/>
  <c r="S63" s="1"/>
  <c r="W63" s="1"/>
  <c r="Q64"/>
  <c r="S64" s="1"/>
  <c r="W64" s="1"/>
  <c r="Q65"/>
  <c r="S65" s="1"/>
  <c r="W65" s="1"/>
  <c r="Q66"/>
  <c r="S66" s="1"/>
  <c r="W66" s="1"/>
  <c r="Q67"/>
  <c r="S67" s="1"/>
  <c r="W67" s="1"/>
  <c r="Q68"/>
  <c r="S68" s="1"/>
  <c r="W68" s="1"/>
  <c r="Q69"/>
  <c r="S69" s="1"/>
  <c r="W69" s="1"/>
  <c r="Q70"/>
  <c r="S70" s="1"/>
  <c r="W70" s="1"/>
  <c r="Q5"/>
  <c r="Q71" s="1"/>
  <c r="R71"/>
  <c r="P71"/>
  <c r="O71"/>
  <c r="S5" l="1"/>
  <c r="M6"/>
  <c r="M7"/>
  <c r="M8"/>
  <c r="M9"/>
  <c r="M10"/>
  <c r="M11"/>
  <c r="M12"/>
  <c r="M13"/>
  <c r="M14"/>
  <c r="M15"/>
  <c r="M16"/>
  <c r="M17"/>
  <c r="M18"/>
  <c r="M20"/>
  <c r="M21"/>
  <c r="M22"/>
  <c r="M23"/>
  <c r="M24"/>
  <c r="M25"/>
  <c r="M26"/>
  <c r="M27"/>
  <c r="M28"/>
  <c r="M29"/>
  <c r="M30"/>
  <c r="M31"/>
  <c r="M32"/>
  <c r="M33"/>
  <c r="M34"/>
  <c r="M35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5"/>
  <c r="H12"/>
  <c r="H13"/>
  <c r="H14"/>
  <c r="H15"/>
  <c r="H16"/>
  <c r="H17"/>
  <c r="H18"/>
  <c r="H20"/>
  <c r="H21"/>
  <c r="H22"/>
  <c r="H23"/>
  <c r="H24"/>
  <c r="H25"/>
  <c r="H26"/>
  <c r="H27"/>
  <c r="H28"/>
  <c r="H29"/>
  <c r="H30"/>
  <c r="H31"/>
  <c r="H32"/>
  <c r="H33"/>
  <c r="H34"/>
  <c r="H35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6"/>
  <c r="H7"/>
  <c r="H8"/>
  <c r="H9"/>
  <c r="H10"/>
  <c r="H11"/>
  <c r="H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5"/>
  <c r="L8"/>
  <c r="J71"/>
  <c r="K71"/>
  <c r="L5"/>
  <c r="N5" s="1"/>
  <c r="V5" s="1"/>
  <c r="L6"/>
  <c r="L7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N70" s="1"/>
  <c r="V70" s="1"/>
  <c r="L71"/>
  <c r="G6"/>
  <c r="I6" s="1"/>
  <c r="U6" s="1"/>
  <c r="G7"/>
  <c r="I7" s="1"/>
  <c r="U7" s="1"/>
  <c r="G8"/>
  <c r="I8" s="1"/>
  <c r="U8" s="1"/>
  <c r="G9"/>
  <c r="I9" s="1"/>
  <c r="U9" s="1"/>
  <c r="G10"/>
  <c r="I10" s="1"/>
  <c r="U10" s="1"/>
  <c r="G11"/>
  <c r="I11" s="1"/>
  <c r="U11" s="1"/>
  <c r="G12"/>
  <c r="I12" s="1"/>
  <c r="U12" s="1"/>
  <c r="G13"/>
  <c r="I13" s="1"/>
  <c r="U13" s="1"/>
  <c r="G14"/>
  <c r="I14" s="1"/>
  <c r="U14" s="1"/>
  <c r="G15"/>
  <c r="I15" s="1"/>
  <c r="U15" s="1"/>
  <c r="G16"/>
  <c r="I16" s="1"/>
  <c r="U16" s="1"/>
  <c r="G17"/>
  <c r="I17" s="1"/>
  <c r="U17" s="1"/>
  <c r="G18"/>
  <c r="I18" s="1"/>
  <c r="U18" s="1"/>
  <c r="G19"/>
  <c r="I19" s="1"/>
  <c r="U19" s="1"/>
  <c r="G20"/>
  <c r="I20" s="1"/>
  <c r="U20" s="1"/>
  <c r="G21"/>
  <c r="I21" s="1"/>
  <c r="U21" s="1"/>
  <c r="G22"/>
  <c r="I22" s="1"/>
  <c r="U22" s="1"/>
  <c r="G23"/>
  <c r="I23" s="1"/>
  <c r="U23" s="1"/>
  <c r="G24"/>
  <c r="I24" s="1"/>
  <c r="U24" s="1"/>
  <c r="G25"/>
  <c r="I25" s="1"/>
  <c r="U25" s="1"/>
  <c r="G26"/>
  <c r="I26" s="1"/>
  <c r="U26" s="1"/>
  <c r="G27"/>
  <c r="I27" s="1"/>
  <c r="U27" s="1"/>
  <c r="G28"/>
  <c r="I28" s="1"/>
  <c r="U28" s="1"/>
  <c r="G29"/>
  <c r="I29" s="1"/>
  <c r="U29" s="1"/>
  <c r="G30"/>
  <c r="I30" s="1"/>
  <c r="U30" s="1"/>
  <c r="G31"/>
  <c r="I31" s="1"/>
  <c r="U31" s="1"/>
  <c r="G32"/>
  <c r="I32" s="1"/>
  <c r="U32" s="1"/>
  <c r="G33"/>
  <c r="I33" s="1"/>
  <c r="U33" s="1"/>
  <c r="G34"/>
  <c r="I34" s="1"/>
  <c r="U34" s="1"/>
  <c r="G35"/>
  <c r="I35" s="1"/>
  <c r="U35" s="1"/>
  <c r="G37"/>
  <c r="I37" s="1"/>
  <c r="U37" s="1"/>
  <c r="G38"/>
  <c r="I38" s="1"/>
  <c r="U38" s="1"/>
  <c r="G39"/>
  <c r="I39" s="1"/>
  <c r="U39" s="1"/>
  <c r="G40"/>
  <c r="I40" s="1"/>
  <c r="U40" s="1"/>
  <c r="G41"/>
  <c r="I41" s="1"/>
  <c r="U41" s="1"/>
  <c r="G42"/>
  <c r="I42" s="1"/>
  <c r="U42" s="1"/>
  <c r="G43"/>
  <c r="I43" s="1"/>
  <c r="U43" s="1"/>
  <c r="G44"/>
  <c r="I44" s="1"/>
  <c r="U44" s="1"/>
  <c r="G45"/>
  <c r="I45" s="1"/>
  <c r="U45" s="1"/>
  <c r="G46"/>
  <c r="I46" s="1"/>
  <c r="U46" s="1"/>
  <c r="G47"/>
  <c r="I47" s="1"/>
  <c r="U47" s="1"/>
  <c r="G48"/>
  <c r="I48" s="1"/>
  <c r="U48" s="1"/>
  <c r="G49"/>
  <c r="I49" s="1"/>
  <c r="U49" s="1"/>
  <c r="G50"/>
  <c r="I50" s="1"/>
  <c r="U50" s="1"/>
  <c r="G51"/>
  <c r="I51" s="1"/>
  <c r="U51" s="1"/>
  <c r="G52"/>
  <c r="I52" s="1"/>
  <c r="U52" s="1"/>
  <c r="G53"/>
  <c r="I53" s="1"/>
  <c r="U53" s="1"/>
  <c r="G54"/>
  <c r="I54" s="1"/>
  <c r="U54" s="1"/>
  <c r="G55"/>
  <c r="I55" s="1"/>
  <c r="U55" s="1"/>
  <c r="G56"/>
  <c r="I56" s="1"/>
  <c r="U56" s="1"/>
  <c r="G57"/>
  <c r="I57" s="1"/>
  <c r="U57" s="1"/>
  <c r="G58"/>
  <c r="I58" s="1"/>
  <c r="U58" s="1"/>
  <c r="G59"/>
  <c r="I59" s="1"/>
  <c r="U59" s="1"/>
  <c r="G60"/>
  <c r="I60" s="1"/>
  <c r="U60" s="1"/>
  <c r="G61"/>
  <c r="I61" s="1"/>
  <c r="U61" s="1"/>
  <c r="G62"/>
  <c r="I62" s="1"/>
  <c r="U62" s="1"/>
  <c r="G63"/>
  <c r="I63" s="1"/>
  <c r="U63" s="1"/>
  <c r="G64"/>
  <c r="I64" s="1"/>
  <c r="U64" s="1"/>
  <c r="G65"/>
  <c r="I65" s="1"/>
  <c r="U65" s="1"/>
  <c r="G66"/>
  <c r="I66" s="1"/>
  <c r="U66" s="1"/>
  <c r="G67"/>
  <c r="I67" s="1"/>
  <c r="U67" s="1"/>
  <c r="G68"/>
  <c r="I68" s="1"/>
  <c r="U68" s="1"/>
  <c r="G69"/>
  <c r="I69" s="1"/>
  <c r="U69" s="1"/>
  <c r="G70"/>
  <c r="I70" s="1"/>
  <c r="U70" s="1"/>
  <c r="G5"/>
  <c r="I5" s="1"/>
  <c r="G71"/>
  <c r="F71"/>
  <c r="E71"/>
  <c r="D71"/>
  <c r="C71"/>
  <c r="T71" s="1"/>
  <c r="A6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S71" l="1"/>
  <c r="W71" s="1"/>
  <c r="W5"/>
  <c r="U5"/>
  <c r="I71"/>
  <c r="U71" s="1"/>
  <c r="N68"/>
  <c r="V68" s="1"/>
  <c r="N66"/>
  <c r="V66" s="1"/>
  <c r="N64"/>
  <c r="V64" s="1"/>
  <c r="N62"/>
  <c r="V62" s="1"/>
  <c r="N60"/>
  <c r="V60" s="1"/>
  <c r="N58"/>
  <c r="V58" s="1"/>
  <c r="N56"/>
  <c r="V56" s="1"/>
  <c r="N54"/>
  <c r="V54" s="1"/>
  <c r="N52"/>
  <c r="V52" s="1"/>
  <c r="N50"/>
  <c r="V50" s="1"/>
  <c r="N48"/>
  <c r="V48" s="1"/>
  <c r="N46"/>
  <c r="V46" s="1"/>
  <c r="N44"/>
  <c r="V44" s="1"/>
  <c r="N42"/>
  <c r="V42" s="1"/>
  <c r="N40"/>
  <c r="V40" s="1"/>
  <c r="N38"/>
  <c r="V38" s="1"/>
  <c r="N35"/>
  <c r="V35" s="1"/>
  <c r="N33"/>
  <c r="V33" s="1"/>
  <c r="N31"/>
  <c r="V31" s="1"/>
  <c r="N29"/>
  <c r="V29" s="1"/>
  <c r="N27"/>
  <c r="V27" s="1"/>
  <c r="N25"/>
  <c r="V25" s="1"/>
  <c r="N23"/>
  <c r="V23" s="1"/>
  <c r="N21"/>
  <c r="V21" s="1"/>
  <c r="N19"/>
  <c r="V19" s="1"/>
  <c r="N17"/>
  <c r="V17" s="1"/>
  <c r="N15"/>
  <c r="V15" s="1"/>
  <c r="N13"/>
  <c r="V13" s="1"/>
  <c r="N11"/>
  <c r="V11" s="1"/>
  <c r="N9"/>
  <c r="V9" s="1"/>
  <c r="N7"/>
  <c r="V7" s="1"/>
  <c r="N69"/>
  <c r="V69" s="1"/>
  <c r="N67"/>
  <c r="V67" s="1"/>
  <c r="N65"/>
  <c r="V65" s="1"/>
  <c r="N63"/>
  <c r="V63" s="1"/>
  <c r="N61"/>
  <c r="V61" s="1"/>
  <c r="N59"/>
  <c r="V59" s="1"/>
  <c r="N57"/>
  <c r="V57" s="1"/>
  <c r="N55"/>
  <c r="V55" s="1"/>
  <c r="N53"/>
  <c r="V53" s="1"/>
  <c r="N51"/>
  <c r="V51" s="1"/>
  <c r="N49"/>
  <c r="V49" s="1"/>
  <c r="N47"/>
  <c r="V47" s="1"/>
  <c r="N45"/>
  <c r="V45" s="1"/>
  <c r="N43"/>
  <c r="V43" s="1"/>
  <c r="N41"/>
  <c r="V41" s="1"/>
  <c r="N39"/>
  <c r="V39" s="1"/>
  <c r="N37"/>
  <c r="V37" s="1"/>
  <c r="N34"/>
  <c r="V34" s="1"/>
  <c r="N32"/>
  <c r="V32" s="1"/>
  <c r="N30"/>
  <c r="V30" s="1"/>
  <c r="N28"/>
  <c r="V28" s="1"/>
  <c r="N26"/>
  <c r="V26" s="1"/>
  <c r="N24"/>
  <c r="V24" s="1"/>
  <c r="N22"/>
  <c r="V22" s="1"/>
  <c r="N20"/>
  <c r="V20" s="1"/>
  <c r="N18"/>
  <c r="V18" s="1"/>
  <c r="N16"/>
  <c r="V16" s="1"/>
  <c r="N14"/>
  <c r="V14" s="1"/>
  <c r="N12"/>
  <c r="V12" s="1"/>
  <c r="N10"/>
  <c r="V10" s="1"/>
  <c r="N8"/>
  <c r="V8" s="1"/>
  <c r="N6"/>
  <c r="V6" s="1"/>
  <c r="N71" l="1"/>
  <c r="V71" s="1"/>
</calcChain>
</file>

<file path=xl/sharedStrings.xml><?xml version="1.0" encoding="utf-8"?>
<sst xmlns="http://schemas.openxmlformats.org/spreadsheetml/2006/main" count="110" uniqueCount="95">
  <si>
    <t>δήμος</t>
  </si>
  <si>
    <t>ΑΓΙΑΣ ΒΑΡΒΑΡΑΣ</t>
  </si>
  <si>
    <t>ΑΓΙΑΣ ΠΑΡΑΣΚΕΥΗΣ</t>
  </si>
  <si>
    <t>ΑΓΙΟΥ ΔΗΜΗΤΡΙΟΥ</t>
  </si>
  <si>
    <t>ΑΓ. ΑΝΑΡΓ - ΚΑΜΑΤ.</t>
  </si>
  <si>
    <t>ΑΓΚΙΣΤΡΙΟΥ</t>
  </si>
  <si>
    <t>ΑΙΓΑΛΕΩ</t>
  </si>
  <si>
    <t>ΑΛΙΜΟΥ</t>
  </si>
  <si>
    <t>ΑΜΑΡΟΥΣΙΟΥ</t>
  </si>
  <si>
    <t>ΑΣΠΡΟΠΥΡΓΟΥ</t>
  </si>
  <si>
    <t>ΑΧΑΡΝΩΝ</t>
  </si>
  <si>
    <t>ΒΑΡ-ΒΟΥΛ-ΒΟΥΛΙΑΓ</t>
  </si>
  <si>
    <t>ΒΡΙΛΗΣΣΙΩΝ</t>
  </si>
  <si>
    <t>ΒΥΡΩΝΑ</t>
  </si>
  <si>
    <t>ΓΑΛΑΤΣΙΟΥ</t>
  </si>
  <si>
    <t>ΓΛΥΦΑΔΑΣ</t>
  </si>
  <si>
    <t>ΔΑΦΝΗΣ-ΥΜΗΤΤΟΥ</t>
  </si>
  <si>
    <t>ΔΙΟΝΥΣΟΥ</t>
  </si>
  <si>
    <t>ΕΛΕΥΣΙΝΑΣ</t>
  </si>
  <si>
    <t>ΕΛΛΗΝ-ΑΡΓΥΡΟΥΠ</t>
  </si>
  <si>
    <t>ΖΩΓΡΑΦΟΥ</t>
  </si>
  <si>
    <t>ΗΡΑΚΛΕΙΟΥ</t>
  </si>
  <si>
    <t>ΙΛΙΟΥ</t>
  </si>
  <si>
    <t>ΚΑΙΣΑΡΙΑΝΗΣ</t>
  </si>
  <si>
    <t>ΚΑΛΛΙΘΕΑΣ</t>
  </si>
  <si>
    <t>ΚΕΡΑΤΣ-ΔΡΑΠΕΤΣ</t>
  </si>
  <si>
    <t>ΚΗΦΙΣΙΑΣ</t>
  </si>
  <si>
    <t>ΚΟΡΥΔΑΛΛΟΥ</t>
  </si>
  <si>
    <t>ΚΡΩΠΙΑΣ</t>
  </si>
  <si>
    <t>ΚΥΘΗΡΩΝ (''εκτός'')</t>
  </si>
  <si>
    <t>ΛΑΥΡΕΩΤΙΚΗΣ</t>
  </si>
  <si>
    <t>ΛΥΚΟΒΡ-ΠΕΥΚΗΣ</t>
  </si>
  <si>
    <t>ΜΑΝΔΡΑΣ-ΕΙΔΥΛΛΙΑΣ</t>
  </si>
  <si>
    <t>ΜΑΡΚΟΠ-ΜΕΣΟΓΑΙΑΣ</t>
  </si>
  <si>
    <t>ΜΕΓΑΡΕΩΝ</t>
  </si>
  <si>
    <t>ΜΕΤΑΜΟΡΦΩΣΗΣ</t>
  </si>
  <si>
    <t>ΜΟΣΧΑΤΟΥ-ΤΑΥΡΟΥ</t>
  </si>
  <si>
    <t>ΝΕΑΣ ΙΩΝΙΑΣ</t>
  </si>
  <si>
    <t>ΝΕΑΣ ΣΜΥΡΝΗΣ</t>
  </si>
  <si>
    <t>ΝΙΚΑΙΑΣ-ΑΓ. Ι.  ΡΕΝΤΗ</t>
  </si>
  <si>
    <t>ΠΑΙΑΝΙΑΣ</t>
  </si>
  <si>
    <t>ΠΑΛΑΙΟΥ ΦΑΛΗΡΟΥ</t>
  </si>
  <si>
    <t>ΠΑΛΛΗΝΗΣ</t>
  </si>
  <si>
    <t>ΠΑΠΑΓΟΥ-ΧΟΛΑΡΓΟΥ</t>
  </si>
  <si>
    <t>ΠΕΝΤΕΛΗΣ</t>
  </si>
  <si>
    <t>ΠΕΡΑΜΑΤΟΣ</t>
  </si>
  <si>
    <t>ΠΕΡΙΣΤΕΡΙΟΥ</t>
  </si>
  <si>
    <t>ΠΟΡΟΥ</t>
  </si>
  <si>
    <t>ΡΑΦΗΝΑΣ-ΠΙΚΕΡΜΙΟΥ</t>
  </si>
  <si>
    <t>ΣΑΛΑΜΙΝΑΣ</t>
  </si>
  <si>
    <t>ΣΑΡΩΝΙΚΟΥ</t>
  </si>
  <si>
    <t>ΣΠΑΤΩΝ-ΑΡΤΕΜΙΔΑΣ</t>
  </si>
  <si>
    <t>ΣΠΕΤΣΩΝ</t>
  </si>
  <si>
    <t>ΤΡΟΙΖΗΝΙΑΣ</t>
  </si>
  <si>
    <t>ΥΔΡΑΣ</t>
  </si>
  <si>
    <t>ΦΙΛΑΔΕΛΦ-ΧΑΛΚΗΔ</t>
  </si>
  <si>
    <t>ΦΙΛΟΘΕΗΣ-ΨΥΧΙΚΟΥ</t>
  </si>
  <si>
    <t>ΦΥΛΗΣ</t>
  </si>
  <si>
    <t>ΧΑΙΔΑΡΙΟΥ</t>
  </si>
  <si>
    <t>ΧΑΛΑΝΔΡΙΟΥ</t>
  </si>
  <si>
    <t>ΩΡΩΠΟΥ</t>
  </si>
  <si>
    <t>μόνιμος πληθυσμός (απογραφή 2011)</t>
  </si>
  <si>
    <t>σύμμεικτα δήμων</t>
  </si>
  <si>
    <t>υπόλειμμα ΚΔΑΥ</t>
  </si>
  <si>
    <t>σύνολο εισερχομένων σε ΟΕΔΑ Φυλής</t>
  </si>
  <si>
    <t>α/α</t>
  </si>
  <si>
    <t>Ποσότητες (t)</t>
  </si>
  <si>
    <t>Ποσότητες, ανά κάτοικο και έτος (kg)</t>
  </si>
  <si>
    <t>σύνολα</t>
  </si>
  <si>
    <t>ΠΕΤΡΟΥΠΟΛΗΣ</t>
  </si>
  <si>
    <t>ΠΕΙΡΑΙΑ</t>
  </si>
  <si>
    <t>ΜΑΡΑΘΩΝΑ</t>
  </si>
  <si>
    <t>ΗΛΙΟΥΠΟΛΗΣ</t>
  </si>
  <si>
    <t>ΑΙΓΙΝΑΣ</t>
  </si>
  <si>
    <t>ΑΘΗΝΑΣ</t>
  </si>
  <si>
    <t>ανακυκλώσιμα μπλε κάδου</t>
  </si>
  <si>
    <t>σύνολο          (ταφή + ανακύκλωση)</t>
  </si>
  <si>
    <t>ΟΕΔΑ Φυλής</t>
  </si>
  <si>
    <t>ΟΕΔΑ Φυλής + ανακύκλωση</t>
  </si>
  <si>
    <t>Οι ποσότητες του 2010 προσδιορίζονται στην απόφαση 2/31.3.2011 του ΔΣ του ΕΔΣΝΑ, αυτές του 2011 στην απόφαση 48/19.12.2012 του ΔΣ</t>
  </si>
  <si>
    <t>Οι παραπάνω ποσότητες δεν αποτελούν το σύνολο των ΑΣΑ. Σε αυτές πρέπει να προστεθούν οι ποσότητες των ΑΣΑ που εκτρέπονται σε άλλα</t>
  </si>
  <si>
    <t xml:space="preserve">ρεύματα (ηλ. συσκευές, οργανικά κλπ.). Ενδεχομένως και οι ποσότητες των απορριμμάτων, που προέρχονται από δήμους της Αττικής και </t>
  </si>
  <si>
    <t xml:space="preserve">οδηγούνται στη Φυλή από ιδιώτες, στη βάση συμβάσεων με τον ΕΔΣΝΑ , με ξεχωριστή χρέωση. Με την προϋπόθεση ότι πρόκειται για ΑΣΑ. </t>
  </si>
  <si>
    <t>Είναι υπό διερεύνηση το ποιες είναι αυτές οι ποσότητες, τι σύνθεση έχουν και αν περιλαμβάνονται στις ποσότητες του παραπάνω πίνακα.</t>
  </si>
  <si>
    <t>συμπεράσματα μπορούμε να βγάλουμε και για την κατά κεφαλή παραγωγή ΑΣΑ των κατοίκων των δήμων της Αττικής.</t>
  </si>
  <si>
    <t xml:space="preserve">αποβλήτων, που οδηγούνται στην ΟΕΔΑ Φυλής είναι μεγαλύτερες από αυτές που εμφανίζονται στον παραπάνω πίνακα. Αντίστοιχα </t>
  </si>
  <si>
    <t>Πιθανότατα, όχι, αφού έχουν ξεχωριστή μεγαλύτερη χρέωση από αυτή των δήμων. Σε αυτή την περίπτωση, οι πραγματικές ποσότητες των</t>
  </si>
  <si>
    <t>του ΕΔΣΝΑ και αυτές του 2012 και 2013 σε στοιχεία που μας παραχώρησαν οι υπηρεσίες του ΕΔΣΝΑ.</t>
  </si>
  <si>
    <t xml:space="preserve">Το υπόλειμμα των ΚΔΑΥ κατανέμεται ομοιόμορφα στους δήμους που εξυπηρετεί το κάθε ΚΔΑΥ, ανάλογα με τις εισερχόμενες ποσότητες των μπλε  </t>
  </si>
  <si>
    <t>κάδων. Συνεπώς, δεν είναι η απολύτως ακριβής κατανομή.</t>
  </si>
  <si>
    <t>"καθαρών", αφού για τα "καθαρά" ανακυκλώσιμα γνωρίζουμε μόνο τις συνολικές ποσότητες, σε επίπεδο Αττικής.</t>
  </si>
  <si>
    <t>Για τις ποσότητες των "καθαρών" ανακυκλώσιμων το 2011 και το 2013 κάνουμε μια νέα προσέγγιση, χρησιμοποιώντας ενιαίο λόγο υπολείμματος/</t>
  </si>
  <si>
    <t>Για το 2012, έχουμε, από την ΕΕΑΑ, τις ακριβείς ποσότητες των "μεικτών" ανακυκλώσιμων που οδηγούνται στα ΚΔΑΥ. Αφαιρουμένου του</t>
  </si>
  <si>
    <t>υπολείμματος, έχουμε τα "καθαρά" ανακυκλώσιμα για το 2012.</t>
  </si>
  <si>
    <t>Ποσότητες των ΑΣΑ των δήμων της Αττικής, των ετών 2010-2011-2012-2013</t>
  </si>
</sst>
</file>

<file path=xl/styles.xml><?xml version="1.0" encoding="utf-8"?>
<styleSheet xmlns="http://schemas.openxmlformats.org/spreadsheetml/2006/main">
  <numFmts count="1">
    <numFmt numFmtId="164" formatCode="#,##0.000"/>
  </numFmts>
  <fonts count="8">
    <font>
      <sz val="11"/>
      <color theme="1"/>
      <name val="Calibri"/>
      <family val="2"/>
      <charset val="161"/>
      <scheme val="minor"/>
    </font>
    <font>
      <sz val="10"/>
      <color indexed="64"/>
      <name val="Arial"/>
      <family val="2"/>
      <charset val="161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color rgb="FF00B05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4" fontId="3" fillId="0" borderId="1" xfId="0" applyNumberFormat="1" applyFont="1" applyBorder="1"/>
    <xf numFmtId="0" fontId="0" fillId="0" borderId="0" xfId="0" applyFont="1"/>
    <xf numFmtId="0" fontId="0" fillId="0" borderId="0" xfId="0" applyFont="1" applyFill="1"/>
    <xf numFmtId="4" fontId="0" fillId="0" borderId="0" xfId="0" applyNumberFormat="1" applyFont="1"/>
    <xf numFmtId="2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shrinkToFit="1"/>
    </xf>
    <xf numFmtId="3" fontId="4" fillId="0" borderId="1" xfId="1" applyNumberFormat="1" applyFont="1" applyFill="1" applyBorder="1"/>
    <xf numFmtId="4" fontId="4" fillId="0" borderId="1" xfId="0" applyNumberFormat="1" applyFont="1" applyFill="1" applyBorder="1" applyAlignment="1">
      <alignment shrinkToFit="1"/>
    </xf>
    <xf numFmtId="0" fontId="4" fillId="0" borderId="2" xfId="0" applyFont="1" applyFill="1" applyBorder="1" applyAlignment="1">
      <alignment shrinkToFit="1"/>
    </xf>
    <xf numFmtId="3" fontId="5" fillId="0" borderId="1" xfId="0" applyNumberFormat="1" applyFont="1" applyFill="1" applyBorder="1"/>
    <xf numFmtId="0" fontId="0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 applyProtection="1"/>
    <xf numFmtId="4" fontId="0" fillId="0" borderId="1" xfId="0" applyNumberFormat="1" applyFont="1" applyBorder="1"/>
    <xf numFmtId="4" fontId="4" fillId="2" borderId="1" xfId="0" applyNumberFormat="1" applyFont="1" applyFill="1" applyBorder="1" applyAlignment="1">
      <alignment shrinkToFit="1"/>
    </xf>
    <xf numFmtId="4" fontId="3" fillId="2" borderId="1" xfId="0" applyNumberFormat="1" applyFont="1" applyFill="1" applyBorder="1"/>
    <xf numFmtId="2" fontId="4" fillId="2" borderId="1" xfId="0" applyNumberFormat="1" applyFont="1" applyFill="1" applyBorder="1" applyAlignment="1">
      <alignment horizontal="center" vertical="center" wrapText="1" shrinkToFit="1"/>
    </xf>
    <xf numFmtId="4" fontId="4" fillId="2" borderId="1" xfId="0" applyNumberFormat="1" applyFont="1" applyFill="1" applyBorder="1" applyAlignment="1" applyProtection="1"/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 shrinkToFit="1"/>
    </xf>
    <xf numFmtId="4" fontId="4" fillId="2" borderId="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4" fontId="3" fillId="0" borderId="1" xfId="0" applyNumberFormat="1" applyFont="1" applyFill="1" applyBorder="1"/>
    <xf numFmtId="0" fontId="0" fillId="0" borderId="0" xfId="0" applyFont="1" applyAlignment="1">
      <alignment horizontal="left"/>
    </xf>
    <xf numFmtId="4" fontId="0" fillId="0" borderId="0" xfId="0" applyNumberFormat="1" applyFont="1" applyFill="1"/>
    <xf numFmtId="2" fontId="4" fillId="3" borderId="1" xfId="0" applyNumberFormat="1" applyFont="1" applyFill="1" applyBorder="1" applyAlignment="1">
      <alignment horizontal="center" vertical="center" wrapText="1" shrinkToFit="1"/>
    </xf>
    <xf numFmtId="4" fontId="4" fillId="3" borderId="1" xfId="0" applyNumberFormat="1" applyFont="1" applyFill="1" applyBorder="1" applyAlignment="1">
      <alignment shrinkToFit="1"/>
    </xf>
    <xf numFmtId="4" fontId="3" fillId="3" borderId="1" xfId="0" applyNumberFormat="1" applyFont="1" applyFill="1" applyBorder="1"/>
    <xf numFmtId="4" fontId="4" fillId="3" borderId="1" xfId="0" applyNumberFormat="1" applyFont="1" applyFill="1" applyBorder="1" applyAlignment="1" applyProtection="1"/>
    <xf numFmtId="4" fontId="2" fillId="0" borderId="1" xfId="0" applyNumberFormat="1" applyFont="1" applyBorder="1"/>
    <xf numFmtId="4" fontId="4" fillId="0" borderId="1" xfId="0" applyNumberFormat="1" applyFont="1" applyBorder="1"/>
    <xf numFmtId="4" fontId="2" fillId="0" borderId="1" xfId="0" applyNumberFormat="1" applyFont="1" applyFill="1" applyBorder="1"/>
    <xf numFmtId="4" fontId="7" fillId="0" borderId="1" xfId="0" applyNumberFormat="1" applyFont="1" applyBorder="1"/>
    <xf numFmtId="0" fontId="6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Border="1" applyAlignment="1">
      <alignment horizontal="left"/>
    </xf>
    <xf numFmtId="3" fontId="5" fillId="0" borderId="0" xfId="0" applyNumberFormat="1" applyFont="1" applyFill="1" applyBorder="1"/>
    <xf numFmtId="4" fontId="3" fillId="0" borderId="0" xfId="0" applyNumberFormat="1" applyFont="1" applyBorder="1"/>
    <xf numFmtId="4" fontId="3" fillId="0" borderId="0" xfId="0" applyNumberFormat="1" applyFont="1" applyFill="1" applyBorder="1"/>
    <xf numFmtId="4" fontId="5" fillId="0" borderId="1" xfId="0" applyNumberFormat="1" applyFont="1" applyBorder="1"/>
    <xf numFmtId="164" fontId="0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1" xfId="0" applyBorder="1" applyAlignment="1"/>
    <xf numFmtId="49" fontId="4" fillId="0" borderId="0" xfId="0" applyNumberFormat="1" applyFont="1" applyFill="1" applyBorder="1" applyAlignment="1">
      <alignment horizontal="left" vertical="center"/>
    </xf>
    <xf numFmtId="0" fontId="0" fillId="0" borderId="0" xfId="0" applyAlignment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0" fillId="0" borderId="0" xfId="0" applyFont="1" applyAlignment="1"/>
  </cellXfs>
  <cellStyles count="2">
    <cellStyle name="Βασικό_Φύλλο2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1"/>
  <sheetViews>
    <sheetView tabSelected="1" view="pageBreakPreview" zoomScale="110" zoomScaleNormal="100" zoomScaleSheetLayoutView="110" workbookViewId="0">
      <selection activeCell="O31" sqref="O31"/>
    </sheetView>
  </sheetViews>
  <sheetFormatPr defaultRowHeight="15"/>
  <cols>
    <col min="1" max="1" width="4.7109375" style="11" customWidth="1"/>
    <col min="2" max="2" width="26" style="2" customWidth="1"/>
    <col min="3" max="3" width="13.140625" style="2" customWidth="1"/>
    <col min="4" max="4" width="15.5703125" style="2" customWidth="1"/>
    <col min="5" max="5" width="13.140625" style="3" customWidth="1"/>
    <col min="6" max="6" width="12" style="3" customWidth="1"/>
    <col min="7" max="7" width="15.42578125" style="3" customWidth="1"/>
    <col min="8" max="8" width="14.28515625" style="3" customWidth="1"/>
    <col min="9" max="9" width="14.140625" style="3" customWidth="1"/>
    <col min="10" max="10" width="12.5703125" style="4" customWidth="1"/>
    <col min="11" max="11" width="11.28515625" style="4" customWidth="1"/>
    <col min="12" max="12" width="15.28515625" style="4" customWidth="1"/>
    <col min="13" max="13" width="14.28515625" style="4" customWidth="1"/>
    <col min="14" max="14" width="14.140625" style="4" customWidth="1"/>
    <col min="15" max="15" width="14" style="4" customWidth="1"/>
    <col min="16" max="16" width="12.28515625" style="4" customWidth="1"/>
    <col min="17" max="17" width="14.7109375" style="4" customWidth="1"/>
    <col min="18" max="19" width="14.140625" style="4" customWidth="1"/>
    <col min="20" max="20" width="10.28515625" style="4" customWidth="1"/>
    <col min="21" max="21" width="14.42578125" style="4" customWidth="1"/>
    <col min="22" max="22" width="14" style="4" customWidth="1"/>
    <col min="23" max="23" width="13.140625" style="2" customWidth="1"/>
    <col min="24" max="16384" width="9.140625" style="2"/>
  </cols>
  <sheetData>
    <row r="1" spans="1:23" ht="15.75">
      <c r="B1" s="36"/>
      <c r="C1" s="35" t="s">
        <v>94</v>
      </c>
      <c r="D1" s="36"/>
      <c r="E1" s="36"/>
      <c r="F1" s="36"/>
      <c r="G1" s="36"/>
      <c r="H1" s="36"/>
      <c r="I1" s="23"/>
      <c r="J1" s="35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3">
      <c r="A2" s="55" t="s">
        <v>65</v>
      </c>
      <c r="B2" s="54" t="s">
        <v>0</v>
      </c>
      <c r="C2" s="53" t="s">
        <v>61</v>
      </c>
      <c r="D2" s="43" t="s">
        <v>66</v>
      </c>
      <c r="E2" s="44"/>
      <c r="F2" s="44"/>
      <c r="G2" s="44"/>
      <c r="H2" s="44"/>
      <c r="I2" s="45"/>
      <c r="J2" s="43" t="s">
        <v>66</v>
      </c>
      <c r="K2" s="44"/>
      <c r="L2" s="44"/>
      <c r="M2" s="44"/>
      <c r="N2" s="45"/>
      <c r="O2" s="43" t="s">
        <v>66</v>
      </c>
      <c r="P2" s="44"/>
      <c r="Q2" s="44"/>
      <c r="R2" s="44"/>
      <c r="S2" s="45"/>
      <c r="T2" s="47" t="s">
        <v>67</v>
      </c>
      <c r="U2" s="48"/>
      <c r="V2" s="48"/>
      <c r="W2" s="48"/>
    </row>
    <row r="3" spans="1:23" ht="15" customHeight="1">
      <c r="A3" s="55"/>
      <c r="B3" s="54"/>
      <c r="C3" s="53"/>
      <c r="D3" s="19">
        <v>2010</v>
      </c>
      <c r="E3" s="56">
        <v>2011</v>
      </c>
      <c r="F3" s="44"/>
      <c r="G3" s="44"/>
      <c r="H3" s="44"/>
      <c r="I3" s="45"/>
      <c r="J3" s="46">
        <v>2012</v>
      </c>
      <c r="K3" s="44"/>
      <c r="L3" s="44"/>
      <c r="M3" s="44"/>
      <c r="N3" s="45"/>
      <c r="O3" s="46">
        <v>2013</v>
      </c>
      <c r="P3" s="44"/>
      <c r="Q3" s="44"/>
      <c r="R3" s="44"/>
      <c r="S3" s="45"/>
      <c r="T3" s="20">
        <v>2010</v>
      </c>
      <c r="U3" s="20">
        <v>2011</v>
      </c>
      <c r="V3" s="20">
        <v>2012</v>
      </c>
      <c r="W3" s="20">
        <v>2013</v>
      </c>
    </row>
    <row r="4" spans="1:23" ht="51" customHeight="1">
      <c r="A4" s="55"/>
      <c r="B4" s="54"/>
      <c r="C4" s="53"/>
      <c r="D4" s="17" t="s">
        <v>64</v>
      </c>
      <c r="E4" s="5" t="s">
        <v>62</v>
      </c>
      <c r="F4" s="5" t="s">
        <v>63</v>
      </c>
      <c r="G4" s="17" t="s">
        <v>64</v>
      </c>
      <c r="H4" s="5" t="s">
        <v>75</v>
      </c>
      <c r="I4" s="27" t="s">
        <v>76</v>
      </c>
      <c r="J4" s="21" t="s">
        <v>62</v>
      </c>
      <c r="K4" s="21" t="s">
        <v>63</v>
      </c>
      <c r="L4" s="22" t="s">
        <v>64</v>
      </c>
      <c r="M4" s="5" t="s">
        <v>75</v>
      </c>
      <c r="N4" s="27" t="s">
        <v>76</v>
      </c>
      <c r="O4" s="21" t="s">
        <v>62</v>
      </c>
      <c r="P4" s="21" t="s">
        <v>63</v>
      </c>
      <c r="Q4" s="22" t="s">
        <v>64</v>
      </c>
      <c r="R4" s="5" t="s">
        <v>75</v>
      </c>
      <c r="S4" s="27" t="s">
        <v>76</v>
      </c>
      <c r="T4" s="17" t="s">
        <v>77</v>
      </c>
      <c r="U4" s="27" t="s">
        <v>78</v>
      </c>
      <c r="V4" s="27" t="s">
        <v>78</v>
      </c>
      <c r="W4" s="27" t="s">
        <v>78</v>
      </c>
    </row>
    <row r="5" spans="1:23">
      <c r="A5" s="12">
        <v>1</v>
      </c>
      <c r="B5" s="6" t="s">
        <v>1</v>
      </c>
      <c r="C5" s="7">
        <v>26550</v>
      </c>
      <c r="D5" s="15">
        <v>12965.96</v>
      </c>
      <c r="E5" s="8">
        <v>11538.53</v>
      </c>
      <c r="F5" s="8">
        <v>330</v>
      </c>
      <c r="G5" s="15">
        <f>E5+F5</f>
        <v>11868.53</v>
      </c>
      <c r="H5" s="8">
        <f>1.6362053*F5</f>
        <v>539.94774900000004</v>
      </c>
      <c r="I5" s="28">
        <f>G5+H5</f>
        <v>12408.477749000001</v>
      </c>
      <c r="J5" s="13">
        <v>10830.63</v>
      </c>
      <c r="K5" s="13">
        <v>313</v>
      </c>
      <c r="L5" s="18">
        <f t="shared" ref="L5:L69" si="0">J5+K5</f>
        <v>11143.63</v>
      </c>
      <c r="M5" s="13">
        <f>1.3411937*K5</f>
        <v>419.79362810000003</v>
      </c>
      <c r="N5" s="30">
        <f>L5+M5</f>
        <v>11563.423628099999</v>
      </c>
      <c r="O5" s="42">
        <v>10267.42</v>
      </c>
      <c r="P5" s="42">
        <v>357.36</v>
      </c>
      <c r="Q5" s="18">
        <f>O5+P5</f>
        <v>10624.78</v>
      </c>
      <c r="R5" s="42">
        <v>224.29457895504001</v>
      </c>
      <c r="S5" s="30">
        <f>Q5+R5</f>
        <v>10849.07457895504</v>
      </c>
      <c r="T5" s="14">
        <f>(D5/C5)*1000</f>
        <v>488.36007532956683</v>
      </c>
      <c r="U5" s="14">
        <f>(I5/C5)*1000</f>
        <v>467.36262708097934</v>
      </c>
      <c r="V5" s="14">
        <f>(N5/C5)*1000</f>
        <v>435.53384663276836</v>
      </c>
      <c r="W5" s="32">
        <f>(S5/C5)*1000</f>
        <v>408.62804440508626</v>
      </c>
    </row>
    <row r="6" spans="1:23">
      <c r="A6" s="12">
        <f>A5+1</f>
        <v>2</v>
      </c>
      <c r="B6" s="6" t="s">
        <v>2</v>
      </c>
      <c r="C6" s="7">
        <v>59704</v>
      </c>
      <c r="D6" s="15">
        <v>29252.959999999999</v>
      </c>
      <c r="E6" s="8">
        <v>25172.44</v>
      </c>
      <c r="F6" s="8">
        <v>1647</v>
      </c>
      <c r="G6" s="15">
        <f t="shared" ref="G6:G69" si="1">E6+F6</f>
        <v>26819.439999999999</v>
      </c>
      <c r="H6" s="8">
        <f t="shared" ref="H6:H69" si="2">1.6362053*F6</f>
        <v>2694.8301291000002</v>
      </c>
      <c r="I6" s="28">
        <f t="shared" ref="I6:I69" si="3">G6+H6</f>
        <v>29514.270129099998</v>
      </c>
      <c r="J6" s="13">
        <v>23589.29</v>
      </c>
      <c r="K6" s="13">
        <v>1737</v>
      </c>
      <c r="L6" s="18">
        <f t="shared" si="0"/>
        <v>25326.29</v>
      </c>
      <c r="M6" s="13">
        <f t="shared" ref="M6:M69" si="4">1.3411937*K6</f>
        <v>2329.6534569</v>
      </c>
      <c r="N6" s="30">
        <f t="shared" ref="N6:N69" si="5">L6+M6</f>
        <v>27655.9434569</v>
      </c>
      <c r="O6" s="42">
        <v>22361.684000000001</v>
      </c>
      <c r="P6" s="42">
        <v>1576.24</v>
      </c>
      <c r="Q6" s="18">
        <f t="shared" ref="Q6:Q69" si="6">O6+P6</f>
        <v>23937.924000000003</v>
      </c>
      <c r="R6" s="42">
        <v>989.31633963536001</v>
      </c>
      <c r="S6" s="30">
        <f t="shared" ref="S6:S69" si="7">Q6+R6</f>
        <v>24927.240339635362</v>
      </c>
      <c r="T6" s="14">
        <f t="shared" ref="T6:T69" si="8">(D6/C6)*1000</f>
        <v>489.96650140694089</v>
      </c>
      <c r="U6" s="14">
        <f t="shared" ref="U6:U69" si="9">(I6/C6)*1000</f>
        <v>494.34326224541064</v>
      </c>
      <c r="V6" s="14">
        <f t="shared" ref="V6:V69" si="10">(N6/C6)*1000</f>
        <v>463.21759776396891</v>
      </c>
      <c r="W6" s="32">
        <f t="shared" ref="W6:W69" si="11">(S6/C6)*1000</f>
        <v>417.51374011180764</v>
      </c>
    </row>
    <row r="7" spans="1:23">
      <c r="A7" s="12">
        <f>A6+1</f>
        <v>3</v>
      </c>
      <c r="B7" s="6" t="s">
        <v>3</v>
      </c>
      <c r="C7" s="7">
        <v>71294</v>
      </c>
      <c r="D7" s="15">
        <v>32502.21</v>
      </c>
      <c r="E7" s="8">
        <v>28533.81</v>
      </c>
      <c r="F7" s="8">
        <v>1542</v>
      </c>
      <c r="G7" s="15">
        <f t="shared" si="1"/>
        <v>30075.81</v>
      </c>
      <c r="H7" s="8">
        <f t="shared" si="2"/>
        <v>2523.0285726000002</v>
      </c>
      <c r="I7" s="28">
        <f t="shared" si="3"/>
        <v>32598.838572600001</v>
      </c>
      <c r="J7" s="13">
        <v>27016.821</v>
      </c>
      <c r="K7" s="13">
        <v>1524</v>
      </c>
      <c r="L7" s="18">
        <f t="shared" si="0"/>
        <v>28540.821</v>
      </c>
      <c r="M7" s="13">
        <f t="shared" si="4"/>
        <v>2043.9791988000002</v>
      </c>
      <c r="N7" s="30">
        <f t="shared" si="5"/>
        <v>30584.8001988</v>
      </c>
      <c r="O7" s="42">
        <v>27594.092000000001</v>
      </c>
      <c r="P7" s="42">
        <v>1674.5</v>
      </c>
      <c r="Q7" s="18">
        <f t="shared" si="6"/>
        <v>29268.592000000001</v>
      </c>
      <c r="R7" s="42">
        <v>1050.9885618430001</v>
      </c>
      <c r="S7" s="30">
        <f t="shared" si="7"/>
        <v>30319.580561843002</v>
      </c>
      <c r="T7" s="14">
        <f t="shared" si="8"/>
        <v>455.88983645187528</v>
      </c>
      <c r="U7" s="14">
        <f t="shared" si="9"/>
        <v>457.24518995427388</v>
      </c>
      <c r="V7" s="14">
        <f t="shared" si="10"/>
        <v>428.99543017364715</v>
      </c>
      <c r="W7" s="32">
        <f t="shared" si="11"/>
        <v>425.27534661883192</v>
      </c>
    </row>
    <row r="8" spans="1:23">
      <c r="A8" s="12">
        <f>A7+1</f>
        <v>4</v>
      </c>
      <c r="B8" s="6" t="s">
        <v>4</v>
      </c>
      <c r="C8" s="7">
        <v>62529</v>
      </c>
      <c r="D8" s="15">
        <v>32986.879999999997</v>
      </c>
      <c r="E8" s="8">
        <v>27944.57</v>
      </c>
      <c r="F8" s="8">
        <v>975</v>
      </c>
      <c r="G8" s="15">
        <f t="shared" si="1"/>
        <v>28919.57</v>
      </c>
      <c r="H8" s="8">
        <f t="shared" si="2"/>
        <v>1595.3001675</v>
      </c>
      <c r="I8" s="28">
        <f t="shared" si="3"/>
        <v>30514.870167500001</v>
      </c>
      <c r="J8" s="13">
        <v>23926.75</v>
      </c>
      <c r="K8" s="13">
        <v>1058</v>
      </c>
      <c r="L8" s="18">
        <f>J8+K8</f>
        <v>24984.75</v>
      </c>
      <c r="M8" s="13">
        <f t="shared" si="4"/>
        <v>1418.9829346000001</v>
      </c>
      <c r="N8" s="30">
        <f t="shared" si="5"/>
        <v>26403.732934600001</v>
      </c>
      <c r="O8" s="42">
        <v>23443.431</v>
      </c>
      <c r="P8" s="42">
        <v>1116.1500000000001</v>
      </c>
      <c r="Q8" s="18">
        <f t="shared" si="6"/>
        <v>24559.581000000002</v>
      </c>
      <c r="R8" s="42">
        <v>700.54397330610004</v>
      </c>
      <c r="S8" s="30">
        <f t="shared" si="7"/>
        <v>25260.124973306101</v>
      </c>
      <c r="T8" s="14">
        <f t="shared" si="8"/>
        <v>527.54529898127271</v>
      </c>
      <c r="U8" s="14">
        <f t="shared" si="9"/>
        <v>488.01148535079727</v>
      </c>
      <c r="V8" s="14">
        <f t="shared" si="10"/>
        <v>422.26379655199986</v>
      </c>
      <c r="W8" s="32">
        <f t="shared" si="11"/>
        <v>403.97455537920166</v>
      </c>
    </row>
    <row r="9" spans="1:23">
      <c r="A9" s="12">
        <f>A8+1</f>
        <v>5</v>
      </c>
      <c r="B9" s="6" t="s">
        <v>5</v>
      </c>
      <c r="C9" s="7">
        <v>1142</v>
      </c>
      <c r="D9" s="15">
        <v>668.24199999999996</v>
      </c>
      <c r="E9" s="8">
        <v>724.02</v>
      </c>
      <c r="F9" s="8">
        <v>0</v>
      </c>
      <c r="G9" s="15">
        <f t="shared" si="1"/>
        <v>724.02</v>
      </c>
      <c r="H9" s="8">
        <f t="shared" si="2"/>
        <v>0</v>
      </c>
      <c r="I9" s="28">
        <f t="shared" si="3"/>
        <v>724.02</v>
      </c>
      <c r="J9" s="13">
        <v>529.88800000000003</v>
      </c>
      <c r="K9" s="13">
        <v>0</v>
      </c>
      <c r="L9" s="18">
        <f t="shared" si="0"/>
        <v>529.88800000000003</v>
      </c>
      <c r="M9" s="13">
        <f t="shared" si="4"/>
        <v>0</v>
      </c>
      <c r="N9" s="30">
        <f t="shared" si="5"/>
        <v>529.88800000000003</v>
      </c>
      <c r="O9" s="42"/>
      <c r="P9" s="42"/>
      <c r="Q9" s="18">
        <f t="shared" si="6"/>
        <v>0</v>
      </c>
      <c r="R9" s="42"/>
      <c r="S9" s="30">
        <f t="shared" si="7"/>
        <v>0</v>
      </c>
      <c r="T9" s="14">
        <f t="shared" si="8"/>
        <v>585.15061295971975</v>
      </c>
      <c r="U9" s="14">
        <f t="shared" si="9"/>
        <v>633.99299474605948</v>
      </c>
      <c r="V9" s="14">
        <f t="shared" si="10"/>
        <v>464</v>
      </c>
      <c r="W9" s="32">
        <f t="shared" si="11"/>
        <v>0</v>
      </c>
    </row>
    <row r="10" spans="1:23">
      <c r="A10" s="12">
        <f t="shared" ref="A10:A32" si="12">A9+1</f>
        <v>6</v>
      </c>
      <c r="B10" s="6" t="s">
        <v>74</v>
      </c>
      <c r="C10" s="7">
        <v>664046</v>
      </c>
      <c r="D10" s="15">
        <v>367538.82</v>
      </c>
      <c r="E10" s="8">
        <v>302943.09000000003</v>
      </c>
      <c r="F10" s="8">
        <v>19614</v>
      </c>
      <c r="G10" s="15">
        <f t="shared" si="1"/>
        <v>322557.09000000003</v>
      </c>
      <c r="H10" s="8">
        <f t="shared" si="2"/>
        <v>32092.530754200001</v>
      </c>
      <c r="I10" s="28">
        <f t="shared" si="3"/>
        <v>354649.62075420003</v>
      </c>
      <c r="J10" s="13">
        <v>278959.29100000003</v>
      </c>
      <c r="K10" s="13">
        <v>19266</v>
      </c>
      <c r="L10" s="18">
        <f t="shared" si="0"/>
        <v>298225.29100000003</v>
      </c>
      <c r="M10" s="13">
        <f t="shared" si="4"/>
        <v>25839.437824200002</v>
      </c>
      <c r="N10" s="30">
        <f t="shared" si="5"/>
        <v>324064.72882420005</v>
      </c>
      <c r="O10" s="42">
        <v>268564.505</v>
      </c>
      <c r="P10" s="42">
        <v>18041.12</v>
      </c>
      <c r="Q10" s="18">
        <f t="shared" si="6"/>
        <v>286605.625</v>
      </c>
      <c r="R10" s="42">
        <v>11323.38654095968</v>
      </c>
      <c r="S10" s="30">
        <f t="shared" si="7"/>
        <v>297929.01154095971</v>
      </c>
      <c r="T10" s="14">
        <f t="shared" si="8"/>
        <v>553.48397550772086</v>
      </c>
      <c r="U10" s="14">
        <f t="shared" si="9"/>
        <v>534.07387553603212</v>
      </c>
      <c r="V10" s="14">
        <f t="shared" si="10"/>
        <v>488.01548209642107</v>
      </c>
      <c r="W10" s="32">
        <f t="shared" si="11"/>
        <v>448.65718872029902</v>
      </c>
    </row>
    <row r="11" spans="1:23">
      <c r="A11" s="12">
        <f t="shared" si="12"/>
        <v>7</v>
      </c>
      <c r="B11" s="6" t="s">
        <v>6</v>
      </c>
      <c r="C11" s="7">
        <v>69946</v>
      </c>
      <c r="D11" s="15">
        <v>42325.85</v>
      </c>
      <c r="E11" s="8">
        <v>34363.5</v>
      </c>
      <c r="F11" s="8">
        <v>1362</v>
      </c>
      <c r="G11" s="15">
        <f t="shared" si="1"/>
        <v>35725.5</v>
      </c>
      <c r="H11" s="8">
        <f t="shared" si="2"/>
        <v>2228.5116186</v>
      </c>
      <c r="I11" s="28">
        <f t="shared" si="3"/>
        <v>37954.011618600001</v>
      </c>
      <c r="J11" s="13">
        <v>30419.960999999999</v>
      </c>
      <c r="K11" s="13">
        <v>949</v>
      </c>
      <c r="L11" s="18">
        <f t="shared" si="0"/>
        <v>31368.960999999999</v>
      </c>
      <c r="M11" s="13">
        <f t="shared" si="4"/>
        <v>1272.7928213</v>
      </c>
      <c r="N11" s="30">
        <f t="shared" si="5"/>
        <v>32641.753821300001</v>
      </c>
      <c r="O11" s="42">
        <v>29639.800999999999</v>
      </c>
      <c r="P11" s="42">
        <v>1003</v>
      </c>
      <c r="Q11" s="18">
        <f t="shared" si="6"/>
        <v>30642.800999999999</v>
      </c>
      <c r="R11" s="42">
        <v>629.52614364199997</v>
      </c>
      <c r="S11" s="30">
        <f t="shared" si="7"/>
        <v>31272.327143642</v>
      </c>
      <c r="T11" s="14">
        <f t="shared" si="8"/>
        <v>605.1218082520802</v>
      </c>
      <c r="U11" s="14">
        <f t="shared" si="9"/>
        <v>542.6187575930004</v>
      </c>
      <c r="V11" s="14">
        <f t="shared" si="10"/>
        <v>466.67077204271868</v>
      </c>
      <c r="W11" s="32">
        <f t="shared" si="11"/>
        <v>447.09243049841308</v>
      </c>
    </row>
    <row r="12" spans="1:23">
      <c r="A12" s="12">
        <f t="shared" si="12"/>
        <v>8</v>
      </c>
      <c r="B12" s="6" t="s">
        <v>73</v>
      </c>
      <c r="C12" s="7">
        <v>13056</v>
      </c>
      <c r="D12" s="15">
        <v>11457.02</v>
      </c>
      <c r="E12" s="8">
        <v>8642.7199999999993</v>
      </c>
      <c r="F12" s="8">
        <v>210</v>
      </c>
      <c r="G12" s="15">
        <f t="shared" si="1"/>
        <v>8852.7199999999993</v>
      </c>
      <c r="H12" s="8">
        <f t="shared" si="2"/>
        <v>343.60311300000001</v>
      </c>
      <c r="I12" s="28">
        <f t="shared" si="3"/>
        <v>9196.3231129999986</v>
      </c>
      <c r="J12" s="13">
        <v>7376.32</v>
      </c>
      <c r="K12" s="13">
        <v>275</v>
      </c>
      <c r="L12" s="18">
        <f t="shared" si="0"/>
        <v>7651.32</v>
      </c>
      <c r="M12" s="13">
        <f t="shared" si="4"/>
        <v>368.82826750000004</v>
      </c>
      <c r="N12" s="30">
        <f t="shared" si="5"/>
        <v>8020.1482674999997</v>
      </c>
      <c r="O12" s="42">
        <v>7545.0159999999996</v>
      </c>
      <c r="P12" s="42">
        <v>281.85000000000002</v>
      </c>
      <c r="Q12" s="18">
        <f t="shared" si="6"/>
        <v>7826.866</v>
      </c>
      <c r="R12" s="42">
        <v>176.90123986590001</v>
      </c>
      <c r="S12" s="30">
        <f t="shared" si="7"/>
        <v>8003.7672398658997</v>
      </c>
      <c r="T12" s="14">
        <f t="shared" si="8"/>
        <v>877.52910539215691</v>
      </c>
      <c r="U12" s="14">
        <f t="shared" si="9"/>
        <v>704.37523843443614</v>
      </c>
      <c r="V12" s="33">
        <f t="shared" si="10"/>
        <v>614.28831705729169</v>
      </c>
      <c r="W12" s="31">
        <f t="shared" si="11"/>
        <v>613.03364275933666</v>
      </c>
    </row>
    <row r="13" spans="1:23">
      <c r="A13" s="12">
        <f t="shared" si="12"/>
        <v>9</v>
      </c>
      <c r="B13" s="6" t="s">
        <v>7</v>
      </c>
      <c r="C13" s="7">
        <v>41720</v>
      </c>
      <c r="D13" s="15">
        <v>17973.14</v>
      </c>
      <c r="E13" s="8">
        <v>15244.45</v>
      </c>
      <c r="F13" s="8">
        <v>537</v>
      </c>
      <c r="G13" s="15">
        <f t="shared" si="1"/>
        <v>15781.45</v>
      </c>
      <c r="H13" s="8">
        <f t="shared" si="2"/>
        <v>878.64224610000008</v>
      </c>
      <c r="I13" s="28">
        <f t="shared" si="3"/>
        <v>16660.092246100001</v>
      </c>
      <c r="J13" s="13">
        <v>17604.325000000001</v>
      </c>
      <c r="K13" s="13">
        <v>599</v>
      </c>
      <c r="L13" s="18">
        <f t="shared" si="0"/>
        <v>18203.325000000001</v>
      </c>
      <c r="M13" s="13">
        <f t="shared" si="4"/>
        <v>803.37502630000006</v>
      </c>
      <c r="N13" s="30">
        <f t="shared" si="5"/>
        <v>19006.700026300001</v>
      </c>
      <c r="O13" s="42">
        <v>13506.333000000001</v>
      </c>
      <c r="P13" s="42">
        <v>630.09</v>
      </c>
      <c r="Q13" s="18">
        <f t="shared" si="6"/>
        <v>14136.423000000001</v>
      </c>
      <c r="R13" s="42">
        <v>395.47171270926003</v>
      </c>
      <c r="S13" s="30">
        <f t="shared" si="7"/>
        <v>14531.894712709262</v>
      </c>
      <c r="T13" s="14">
        <f t="shared" si="8"/>
        <v>430.80393096836053</v>
      </c>
      <c r="U13" s="14">
        <f t="shared" si="9"/>
        <v>399.33107013662516</v>
      </c>
      <c r="V13" s="32">
        <f t="shared" si="10"/>
        <v>455.57766122483224</v>
      </c>
      <c r="W13" s="34">
        <f t="shared" si="11"/>
        <v>348.31962398631975</v>
      </c>
    </row>
    <row r="14" spans="1:23">
      <c r="A14" s="12">
        <f t="shared" si="12"/>
        <v>10</v>
      </c>
      <c r="B14" s="6" t="s">
        <v>8</v>
      </c>
      <c r="C14" s="7">
        <v>72333</v>
      </c>
      <c r="D14" s="15">
        <v>51206.9</v>
      </c>
      <c r="E14" s="8">
        <v>40246.14</v>
      </c>
      <c r="F14" s="8">
        <v>1995</v>
      </c>
      <c r="G14" s="15">
        <f t="shared" si="1"/>
        <v>42241.14</v>
      </c>
      <c r="H14" s="8">
        <f t="shared" si="2"/>
        <v>3264.2295735000002</v>
      </c>
      <c r="I14" s="28">
        <f t="shared" si="3"/>
        <v>45505.3695735</v>
      </c>
      <c r="J14" s="13">
        <v>36510.247000000003</v>
      </c>
      <c r="K14" s="13">
        <v>1869</v>
      </c>
      <c r="L14" s="18">
        <f t="shared" si="0"/>
        <v>38379.247000000003</v>
      </c>
      <c r="M14" s="13">
        <f t="shared" si="4"/>
        <v>2506.6910253000001</v>
      </c>
      <c r="N14" s="30">
        <f t="shared" si="5"/>
        <v>40885.938025300005</v>
      </c>
      <c r="O14" s="42">
        <v>35746.792999999998</v>
      </c>
      <c r="P14" s="42">
        <v>2222.8000000000002</v>
      </c>
      <c r="Q14" s="18">
        <f t="shared" si="6"/>
        <v>37969.593000000001</v>
      </c>
      <c r="R14" s="42">
        <v>1395.1253360792002</v>
      </c>
      <c r="S14" s="30">
        <f t="shared" si="7"/>
        <v>39364.718336079204</v>
      </c>
      <c r="T14" s="14">
        <f t="shared" si="8"/>
        <v>707.93275545048596</v>
      </c>
      <c r="U14" s="14">
        <f t="shared" si="9"/>
        <v>629.10939092115632</v>
      </c>
      <c r="V14" s="32">
        <f t="shared" si="10"/>
        <v>565.24598765846861</v>
      </c>
      <c r="W14" s="32">
        <f t="shared" si="11"/>
        <v>544.21520379466085</v>
      </c>
    </row>
    <row r="15" spans="1:23">
      <c r="A15" s="12">
        <f t="shared" si="12"/>
        <v>11</v>
      </c>
      <c r="B15" s="6" t="s">
        <v>9</v>
      </c>
      <c r="C15" s="7">
        <v>30251</v>
      </c>
      <c r="D15" s="15">
        <v>50797.23</v>
      </c>
      <c r="E15" s="8">
        <v>33985.93</v>
      </c>
      <c r="F15" s="8">
        <v>294</v>
      </c>
      <c r="G15" s="15">
        <f t="shared" si="1"/>
        <v>34279.93</v>
      </c>
      <c r="H15" s="8">
        <f t="shared" si="2"/>
        <v>481.04435820000003</v>
      </c>
      <c r="I15" s="28">
        <f t="shared" si="3"/>
        <v>34760.974358200001</v>
      </c>
      <c r="J15" s="13">
        <v>31046.546999999999</v>
      </c>
      <c r="K15" s="13">
        <v>288</v>
      </c>
      <c r="L15" s="18">
        <f t="shared" si="0"/>
        <v>31334.546999999999</v>
      </c>
      <c r="M15" s="13">
        <f t="shared" si="4"/>
        <v>386.26378560000001</v>
      </c>
      <c r="N15" s="30">
        <f t="shared" si="5"/>
        <v>31720.810785599999</v>
      </c>
      <c r="O15" s="42">
        <v>28161.365000000002</v>
      </c>
      <c r="P15" s="42">
        <v>287.55</v>
      </c>
      <c r="Q15" s="18">
        <f t="shared" si="6"/>
        <v>28448.915000000001</v>
      </c>
      <c r="R15" s="42">
        <v>180.47880618569999</v>
      </c>
      <c r="S15" s="30">
        <f t="shared" si="7"/>
        <v>28629.393806185701</v>
      </c>
      <c r="T15" s="14">
        <f t="shared" si="8"/>
        <v>1679.1917622557933</v>
      </c>
      <c r="U15" s="14">
        <f t="shared" si="9"/>
        <v>1149.0851329939508</v>
      </c>
      <c r="V15" s="31">
        <f t="shared" si="10"/>
        <v>1048.587180113054</v>
      </c>
      <c r="W15" s="31">
        <f t="shared" si="11"/>
        <v>946.39495574313912</v>
      </c>
    </row>
    <row r="16" spans="1:23">
      <c r="A16" s="12">
        <f t="shared" si="12"/>
        <v>12</v>
      </c>
      <c r="B16" s="6" t="s">
        <v>10</v>
      </c>
      <c r="C16" s="7">
        <v>106943</v>
      </c>
      <c r="D16" s="15">
        <v>65842.73</v>
      </c>
      <c r="E16" s="8">
        <v>55382.15</v>
      </c>
      <c r="F16" s="8">
        <v>957</v>
      </c>
      <c r="G16" s="15">
        <f t="shared" si="1"/>
        <v>56339.15</v>
      </c>
      <c r="H16" s="8">
        <f t="shared" si="2"/>
        <v>1565.8484721</v>
      </c>
      <c r="I16" s="28">
        <f t="shared" si="3"/>
        <v>57904.9984721</v>
      </c>
      <c r="J16" s="13">
        <v>50253.491999999998</v>
      </c>
      <c r="K16" s="13">
        <v>1038</v>
      </c>
      <c r="L16" s="18">
        <f t="shared" si="0"/>
        <v>51291.491999999998</v>
      </c>
      <c r="M16" s="13">
        <f t="shared" si="4"/>
        <v>1392.1590606</v>
      </c>
      <c r="N16" s="30">
        <f t="shared" si="5"/>
        <v>52683.651060600001</v>
      </c>
      <c r="O16" s="42">
        <v>50140.508000000002</v>
      </c>
      <c r="P16" s="42">
        <v>1266.6300000000001</v>
      </c>
      <c r="Q16" s="18">
        <f t="shared" si="6"/>
        <v>51407.137999999999</v>
      </c>
      <c r="R16" s="42">
        <v>794.99172414882003</v>
      </c>
      <c r="S16" s="30">
        <f t="shared" si="7"/>
        <v>52202.129724148821</v>
      </c>
      <c r="T16" s="14">
        <f t="shared" si="8"/>
        <v>615.68059620545523</v>
      </c>
      <c r="U16" s="14">
        <f t="shared" si="9"/>
        <v>541.45664954321455</v>
      </c>
      <c r="V16" s="14">
        <f t="shared" si="10"/>
        <v>492.63300132406982</v>
      </c>
      <c r="W16" s="32">
        <f t="shared" si="11"/>
        <v>488.13040333774831</v>
      </c>
    </row>
    <row r="17" spans="1:23">
      <c r="A17" s="12">
        <f t="shared" si="12"/>
        <v>13</v>
      </c>
      <c r="B17" s="6" t="s">
        <v>11</v>
      </c>
      <c r="C17" s="7">
        <v>48399</v>
      </c>
      <c r="D17" s="15">
        <v>42810.8</v>
      </c>
      <c r="E17" s="8">
        <v>36988</v>
      </c>
      <c r="F17" s="8">
        <v>1062</v>
      </c>
      <c r="G17" s="15">
        <f t="shared" si="1"/>
        <v>38050</v>
      </c>
      <c r="H17" s="8">
        <f t="shared" si="2"/>
        <v>1737.6500286</v>
      </c>
      <c r="I17" s="28">
        <f t="shared" si="3"/>
        <v>39787.650028600001</v>
      </c>
      <c r="J17" s="13">
        <v>32270.382000000001</v>
      </c>
      <c r="K17" s="13">
        <v>1190</v>
      </c>
      <c r="L17" s="18">
        <f t="shared" si="0"/>
        <v>33460.381999999998</v>
      </c>
      <c r="M17" s="13">
        <f t="shared" si="4"/>
        <v>1596.020503</v>
      </c>
      <c r="N17" s="30">
        <f t="shared" si="5"/>
        <v>35056.402502999998</v>
      </c>
      <c r="O17" s="42">
        <v>31763.183000000001</v>
      </c>
      <c r="P17" s="42">
        <v>1324.25</v>
      </c>
      <c r="Q17" s="18">
        <f t="shared" si="6"/>
        <v>33087.433000000005</v>
      </c>
      <c r="R17" s="42">
        <v>831.15652613949999</v>
      </c>
      <c r="S17" s="30">
        <f t="shared" si="7"/>
        <v>33918.589526139505</v>
      </c>
      <c r="T17" s="14">
        <f t="shared" si="8"/>
        <v>884.53893675489167</v>
      </c>
      <c r="U17" s="14">
        <f t="shared" si="9"/>
        <v>822.07586992706456</v>
      </c>
      <c r="V17" s="31">
        <f t="shared" si="10"/>
        <v>724.32080214467237</v>
      </c>
      <c r="W17" s="31">
        <f t="shared" si="11"/>
        <v>700.81178384139139</v>
      </c>
    </row>
    <row r="18" spans="1:23">
      <c r="A18" s="12">
        <f t="shared" si="12"/>
        <v>14</v>
      </c>
      <c r="B18" s="6" t="s">
        <v>12</v>
      </c>
      <c r="C18" s="7">
        <v>30741</v>
      </c>
      <c r="D18" s="15">
        <v>17737.03</v>
      </c>
      <c r="E18" s="8">
        <v>15480.91</v>
      </c>
      <c r="F18" s="8">
        <v>798</v>
      </c>
      <c r="G18" s="15">
        <f t="shared" si="1"/>
        <v>16278.91</v>
      </c>
      <c r="H18" s="8">
        <f t="shared" si="2"/>
        <v>1305.6918294</v>
      </c>
      <c r="I18" s="28">
        <f t="shared" si="3"/>
        <v>17584.601829399999</v>
      </c>
      <c r="J18" s="13">
        <v>13525.66</v>
      </c>
      <c r="K18" s="13">
        <v>850</v>
      </c>
      <c r="L18" s="18">
        <f t="shared" si="0"/>
        <v>14375.66</v>
      </c>
      <c r="M18" s="13">
        <f t="shared" si="4"/>
        <v>1140.014645</v>
      </c>
      <c r="N18" s="30">
        <f t="shared" si="5"/>
        <v>15515.674644999999</v>
      </c>
      <c r="O18" s="42">
        <v>13682.915000000001</v>
      </c>
      <c r="P18" s="42">
        <v>785.41</v>
      </c>
      <c r="Q18" s="18">
        <f t="shared" si="6"/>
        <v>14468.325000000001</v>
      </c>
      <c r="R18" s="42">
        <v>492.95725670773999</v>
      </c>
      <c r="S18" s="30">
        <f t="shared" si="7"/>
        <v>14961.28225670774</v>
      </c>
      <c r="T18" s="14">
        <f t="shared" si="8"/>
        <v>576.98285677108743</v>
      </c>
      <c r="U18" s="14">
        <f t="shared" si="9"/>
        <v>572.02439183500849</v>
      </c>
      <c r="V18" s="14">
        <f t="shared" si="10"/>
        <v>504.72250886438309</v>
      </c>
      <c r="W18" s="32">
        <f t="shared" si="11"/>
        <v>486.68820977547057</v>
      </c>
    </row>
    <row r="19" spans="1:23">
      <c r="A19" s="12">
        <f t="shared" si="12"/>
        <v>15</v>
      </c>
      <c r="B19" s="6" t="s">
        <v>13</v>
      </c>
      <c r="C19" s="7">
        <v>61308</v>
      </c>
      <c r="D19" s="15">
        <v>27857.040000000001</v>
      </c>
      <c r="E19" s="8">
        <v>23035.41</v>
      </c>
      <c r="F19" s="8">
        <v>0</v>
      </c>
      <c r="G19" s="15">
        <f t="shared" si="1"/>
        <v>23035.41</v>
      </c>
      <c r="H19" s="8">
        <v>471</v>
      </c>
      <c r="I19" s="28">
        <f t="shared" si="3"/>
        <v>23506.41</v>
      </c>
      <c r="J19" s="13">
        <v>22043.86</v>
      </c>
      <c r="K19" s="13">
        <v>0</v>
      </c>
      <c r="L19" s="18">
        <f t="shared" si="0"/>
        <v>22043.86</v>
      </c>
      <c r="M19" s="13">
        <v>344</v>
      </c>
      <c r="N19" s="30">
        <f t="shared" si="5"/>
        <v>22387.86</v>
      </c>
      <c r="O19" s="42">
        <v>20757.45</v>
      </c>
      <c r="P19" s="42"/>
      <c r="Q19" s="18">
        <f t="shared" si="6"/>
        <v>20757.45</v>
      </c>
      <c r="R19" s="42">
        <v>317</v>
      </c>
      <c r="S19" s="30">
        <f t="shared" si="7"/>
        <v>21074.45</v>
      </c>
      <c r="T19" s="14">
        <f t="shared" si="8"/>
        <v>454.37854766099048</v>
      </c>
      <c r="U19" s="14">
        <f t="shared" si="9"/>
        <v>383.41505186925036</v>
      </c>
      <c r="V19" s="34">
        <f t="shared" si="10"/>
        <v>365.17028772753963</v>
      </c>
      <c r="W19" s="34">
        <f t="shared" si="11"/>
        <v>343.74714556012265</v>
      </c>
    </row>
    <row r="20" spans="1:23">
      <c r="A20" s="12">
        <f t="shared" si="12"/>
        <v>16</v>
      </c>
      <c r="B20" s="6" t="s">
        <v>14</v>
      </c>
      <c r="C20" s="7">
        <v>59345</v>
      </c>
      <c r="D20" s="15">
        <v>24667.35</v>
      </c>
      <c r="E20" s="8">
        <v>20490.8</v>
      </c>
      <c r="F20" s="8">
        <v>594</v>
      </c>
      <c r="G20" s="15">
        <f t="shared" si="1"/>
        <v>21084.799999999999</v>
      </c>
      <c r="H20" s="8">
        <f t="shared" si="2"/>
        <v>971.90594820000001</v>
      </c>
      <c r="I20" s="28">
        <f t="shared" si="3"/>
        <v>22056.7059482</v>
      </c>
      <c r="J20" s="13">
        <v>18622.992999999999</v>
      </c>
      <c r="K20" s="13">
        <v>579</v>
      </c>
      <c r="L20" s="18">
        <f t="shared" si="0"/>
        <v>19201.992999999999</v>
      </c>
      <c r="M20" s="13">
        <f t="shared" si="4"/>
        <v>776.55115230000001</v>
      </c>
      <c r="N20" s="30">
        <f t="shared" si="5"/>
        <v>19978.544152299997</v>
      </c>
      <c r="O20" s="42">
        <v>17986.920999999998</v>
      </c>
      <c r="P20" s="42">
        <v>551</v>
      </c>
      <c r="Q20" s="18">
        <f t="shared" si="6"/>
        <v>18537.920999999998</v>
      </c>
      <c r="R20" s="42">
        <v>345.831410914</v>
      </c>
      <c r="S20" s="30">
        <f t="shared" si="7"/>
        <v>18883.752410913999</v>
      </c>
      <c r="T20" s="14">
        <f t="shared" si="8"/>
        <v>415.66012300952059</v>
      </c>
      <c r="U20" s="14">
        <f t="shared" si="9"/>
        <v>371.66915406858203</v>
      </c>
      <c r="V20" s="34">
        <f t="shared" si="10"/>
        <v>336.65084088465744</v>
      </c>
      <c r="W20" s="34">
        <f t="shared" si="11"/>
        <v>318.20292208128734</v>
      </c>
    </row>
    <row r="21" spans="1:23">
      <c r="A21" s="12">
        <f t="shared" si="12"/>
        <v>17</v>
      </c>
      <c r="B21" s="6" t="s">
        <v>15</v>
      </c>
      <c r="C21" s="7">
        <v>87305</v>
      </c>
      <c r="D21" s="15">
        <v>46976.15</v>
      </c>
      <c r="E21" s="8">
        <v>46802.69</v>
      </c>
      <c r="F21" s="8">
        <v>2460</v>
      </c>
      <c r="G21" s="15">
        <f t="shared" si="1"/>
        <v>49262.69</v>
      </c>
      <c r="H21" s="8">
        <f t="shared" si="2"/>
        <v>4025.0650380000002</v>
      </c>
      <c r="I21" s="28">
        <f t="shared" si="3"/>
        <v>53287.755038000003</v>
      </c>
      <c r="J21" s="13">
        <v>51272.534</v>
      </c>
      <c r="K21" s="13">
        <v>2572</v>
      </c>
      <c r="L21" s="18">
        <f t="shared" si="0"/>
        <v>53844.534</v>
      </c>
      <c r="M21" s="13">
        <f t="shared" si="4"/>
        <v>3449.5501964</v>
      </c>
      <c r="N21" s="30">
        <f t="shared" si="5"/>
        <v>57294.084196399999</v>
      </c>
      <c r="O21" s="42">
        <v>46257.983999999997</v>
      </c>
      <c r="P21" s="42">
        <v>2683.9</v>
      </c>
      <c r="Q21" s="18">
        <f t="shared" si="6"/>
        <v>48941.883999999998</v>
      </c>
      <c r="R21" s="42">
        <v>1684.5316220546001</v>
      </c>
      <c r="S21" s="30">
        <f t="shared" si="7"/>
        <v>50626.415622054599</v>
      </c>
      <c r="T21" s="14">
        <f t="shared" si="8"/>
        <v>538.06941183208289</v>
      </c>
      <c r="U21" s="14">
        <f t="shared" si="9"/>
        <v>610.36315260294373</v>
      </c>
      <c r="V21" s="31">
        <f t="shared" si="10"/>
        <v>656.25203821545153</v>
      </c>
      <c r="W21" s="32">
        <f t="shared" si="11"/>
        <v>579.87991091065351</v>
      </c>
    </row>
    <row r="22" spans="1:23">
      <c r="A22" s="12">
        <f t="shared" si="12"/>
        <v>18</v>
      </c>
      <c r="B22" s="6" t="s">
        <v>16</v>
      </c>
      <c r="C22" s="7">
        <v>33628</v>
      </c>
      <c r="D22" s="15">
        <v>17034.38</v>
      </c>
      <c r="E22" s="8">
        <v>14408.63</v>
      </c>
      <c r="F22" s="8">
        <v>207</v>
      </c>
      <c r="G22" s="15">
        <f t="shared" si="1"/>
        <v>14615.63</v>
      </c>
      <c r="H22" s="8">
        <f t="shared" si="2"/>
        <v>338.69449710000004</v>
      </c>
      <c r="I22" s="28">
        <f t="shared" si="3"/>
        <v>14954.324497099999</v>
      </c>
      <c r="J22" s="13">
        <v>13504.698</v>
      </c>
      <c r="K22" s="13">
        <v>203</v>
      </c>
      <c r="L22" s="18">
        <f t="shared" si="0"/>
        <v>13707.698</v>
      </c>
      <c r="M22" s="13">
        <f t="shared" si="4"/>
        <v>272.26232110000001</v>
      </c>
      <c r="N22" s="30">
        <f t="shared" si="5"/>
        <v>13979.960321099999</v>
      </c>
      <c r="O22" s="42">
        <v>12903.829</v>
      </c>
      <c r="P22" s="42">
        <v>212.82</v>
      </c>
      <c r="Q22" s="18">
        <f t="shared" si="6"/>
        <v>13116.648999999999</v>
      </c>
      <c r="R22" s="42">
        <v>133.57502880348</v>
      </c>
      <c r="S22" s="30">
        <f t="shared" si="7"/>
        <v>13250.224028803479</v>
      </c>
      <c r="T22" s="14">
        <f t="shared" si="8"/>
        <v>506.55346734863804</v>
      </c>
      <c r="U22" s="14">
        <f t="shared" si="9"/>
        <v>444.69859929523017</v>
      </c>
      <c r="V22" s="14">
        <f t="shared" si="10"/>
        <v>415.72381114250027</v>
      </c>
      <c r="W22" s="34">
        <f t="shared" si="11"/>
        <v>394.02355265860234</v>
      </c>
    </row>
    <row r="23" spans="1:23">
      <c r="A23" s="12">
        <f t="shared" si="12"/>
        <v>19</v>
      </c>
      <c r="B23" s="6" t="s">
        <v>17</v>
      </c>
      <c r="C23" s="7">
        <v>40193</v>
      </c>
      <c r="D23" s="15">
        <v>27632.37</v>
      </c>
      <c r="E23" s="8">
        <v>20552.25</v>
      </c>
      <c r="F23" s="8">
        <v>852</v>
      </c>
      <c r="G23" s="15">
        <f t="shared" si="1"/>
        <v>21404.25</v>
      </c>
      <c r="H23" s="8">
        <f t="shared" si="2"/>
        <v>1394.0469156000001</v>
      </c>
      <c r="I23" s="28">
        <f t="shared" si="3"/>
        <v>22798.2969156</v>
      </c>
      <c r="J23" s="13">
        <v>20543.074000000001</v>
      </c>
      <c r="K23" s="13">
        <v>992</v>
      </c>
      <c r="L23" s="18">
        <f t="shared" si="0"/>
        <v>21535.074000000001</v>
      </c>
      <c r="M23" s="13">
        <f t="shared" si="4"/>
        <v>1330.4641504000001</v>
      </c>
      <c r="N23" s="30">
        <f t="shared" si="5"/>
        <v>22865.5381504</v>
      </c>
      <c r="O23" s="42">
        <v>18452.099999999999</v>
      </c>
      <c r="P23" s="42">
        <v>1162.04</v>
      </c>
      <c r="Q23" s="18">
        <f t="shared" si="6"/>
        <v>19614.14</v>
      </c>
      <c r="R23" s="42">
        <v>729.34652039655998</v>
      </c>
      <c r="S23" s="30">
        <f t="shared" si="7"/>
        <v>20343.48652039656</v>
      </c>
      <c r="T23" s="14">
        <f t="shared" si="8"/>
        <v>687.49210061453482</v>
      </c>
      <c r="U23" s="14">
        <f t="shared" si="9"/>
        <v>567.22058357425419</v>
      </c>
      <c r="V23" s="14">
        <f t="shared" si="10"/>
        <v>568.89354241783394</v>
      </c>
      <c r="W23" s="32">
        <f t="shared" si="11"/>
        <v>506.14501332064185</v>
      </c>
    </row>
    <row r="24" spans="1:23">
      <c r="A24" s="12">
        <f t="shared" si="12"/>
        <v>20</v>
      </c>
      <c r="B24" s="6" t="s">
        <v>18</v>
      </c>
      <c r="C24" s="7">
        <v>29902</v>
      </c>
      <c r="D24" s="15">
        <v>26496.11</v>
      </c>
      <c r="E24" s="8">
        <v>20499.95</v>
      </c>
      <c r="F24" s="8">
        <v>1020</v>
      </c>
      <c r="G24" s="15">
        <f t="shared" si="1"/>
        <v>21519.95</v>
      </c>
      <c r="H24" s="8">
        <f t="shared" si="2"/>
        <v>1668.9294060000002</v>
      </c>
      <c r="I24" s="28">
        <f t="shared" si="3"/>
        <v>23188.879406</v>
      </c>
      <c r="J24" s="13">
        <v>15948.468000000001</v>
      </c>
      <c r="K24" s="13">
        <v>894</v>
      </c>
      <c r="L24" s="18">
        <f t="shared" si="0"/>
        <v>16842.468000000001</v>
      </c>
      <c r="M24" s="13">
        <f t="shared" si="4"/>
        <v>1199.0271678000001</v>
      </c>
      <c r="N24" s="30">
        <f t="shared" si="5"/>
        <v>18041.4951678</v>
      </c>
      <c r="O24" s="42">
        <v>15307.209000000001</v>
      </c>
      <c r="P24" s="42">
        <v>721.27</v>
      </c>
      <c r="Q24" s="18">
        <f t="shared" si="6"/>
        <v>16028.479000000001</v>
      </c>
      <c r="R24" s="42">
        <v>452.70022096178002</v>
      </c>
      <c r="S24" s="30">
        <f t="shared" si="7"/>
        <v>16481.179220961782</v>
      </c>
      <c r="T24" s="14">
        <f t="shared" si="8"/>
        <v>886.09825429737145</v>
      </c>
      <c r="U24" s="14">
        <f t="shared" si="9"/>
        <v>775.49593358303787</v>
      </c>
      <c r="V24" s="31">
        <f t="shared" si="10"/>
        <v>603.35412908166677</v>
      </c>
      <c r="W24" s="32">
        <f t="shared" si="11"/>
        <v>551.17313962148967</v>
      </c>
    </row>
    <row r="25" spans="1:23">
      <c r="A25" s="12">
        <f t="shared" si="12"/>
        <v>21</v>
      </c>
      <c r="B25" s="6" t="s">
        <v>19</v>
      </c>
      <c r="C25" s="7">
        <v>51356</v>
      </c>
      <c r="D25" s="15">
        <v>35504.9</v>
      </c>
      <c r="E25" s="8">
        <v>28279.06</v>
      </c>
      <c r="F25" s="8">
        <v>1425</v>
      </c>
      <c r="G25" s="15">
        <f t="shared" si="1"/>
        <v>29704.06</v>
      </c>
      <c r="H25" s="8">
        <f t="shared" si="2"/>
        <v>2331.5925525000002</v>
      </c>
      <c r="I25" s="28">
        <f t="shared" si="3"/>
        <v>32035.652552500003</v>
      </c>
      <c r="J25" s="13">
        <v>24987.07</v>
      </c>
      <c r="K25" s="13">
        <v>1466</v>
      </c>
      <c r="L25" s="18">
        <f t="shared" si="0"/>
        <v>26453.07</v>
      </c>
      <c r="M25" s="13">
        <f t="shared" si="4"/>
        <v>1966.1899642000001</v>
      </c>
      <c r="N25" s="30">
        <f t="shared" si="5"/>
        <v>28419.259964199999</v>
      </c>
      <c r="O25" s="42">
        <v>22537.276999999998</v>
      </c>
      <c r="P25" s="42">
        <v>1383.34</v>
      </c>
      <c r="Q25" s="18">
        <f t="shared" si="6"/>
        <v>23920.616999999998</v>
      </c>
      <c r="R25" s="42">
        <v>868.24396365475991</v>
      </c>
      <c r="S25" s="30">
        <f t="shared" si="7"/>
        <v>24788.860963654759</v>
      </c>
      <c r="T25" s="14">
        <f t="shared" si="8"/>
        <v>691.34862528234282</v>
      </c>
      <c r="U25" s="14">
        <f t="shared" si="9"/>
        <v>623.79571135797187</v>
      </c>
      <c r="V25" s="14">
        <f t="shared" si="10"/>
        <v>553.377598804424</v>
      </c>
      <c r="W25" s="32">
        <f t="shared" si="11"/>
        <v>482.68675449129131</v>
      </c>
    </row>
    <row r="26" spans="1:23">
      <c r="A26" s="12">
        <f t="shared" si="12"/>
        <v>22</v>
      </c>
      <c r="B26" s="6" t="s">
        <v>20</v>
      </c>
      <c r="C26" s="7">
        <v>71026</v>
      </c>
      <c r="D26" s="15">
        <v>30780.77</v>
      </c>
      <c r="E26" s="8">
        <v>26596.080000000002</v>
      </c>
      <c r="F26" s="8">
        <v>1254</v>
      </c>
      <c r="G26" s="15">
        <f t="shared" si="1"/>
        <v>27850.080000000002</v>
      </c>
      <c r="H26" s="8">
        <f t="shared" si="2"/>
        <v>2051.8014462000001</v>
      </c>
      <c r="I26" s="28">
        <f t="shared" si="3"/>
        <v>29901.881446200001</v>
      </c>
      <c r="J26" s="13">
        <v>24108.008999999998</v>
      </c>
      <c r="K26" s="13">
        <v>1083</v>
      </c>
      <c r="L26" s="18">
        <f t="shared" si="0"/>
        <v>25191.008999999998</v>
      </c>
      <c r="M26" s="13">
        <f t="shared" si="4"/>
        <v>1452.5127771</v>
      </c>
      <c r="N26" s="30">
        <f t="shared" si="5"/>
        <v>26643.521777099999</v>
      </c>
      <c r="O26" s="42">
        <v>22479.27</v>
      </c>
      <c r="P26" s="42">
        <v>1319.78</v>
      </c>
      <c r="Q26" s="18">
        <f t="shared" si="6"/>
        <v>23799.05</v>
      </c>
      <c r="R26" s="42">
        <v>828.35096097292001</v>
      </c>
      <c r="S26" s="30">
        <f t="shared" si="7"/>
        <v>24627.400960972918</v>
      </c>
      <c r="T26" s="14">
        <f t="shared" si="8"/>
        <v>433.3732717596373</v>
      </c>
      <c r="U26" s="14">
        <f t="shared" si="9"/>
        <v>420.999091124377</v>
      </c>
      <c r="V26" s="34">
        <f t="shared" si="10"/>
        <v>375.12350093064509</v>
      </c>
      <c r="W26" s="34">
        <f t="shared" si="11"/>
        <v>346.73782785139127</v>
      </c>
    </row>
    <row r="27" spans="1:23">
      <c r="A27" s="12">
        <f t="shared" si="12"/>
        <v>23</v>
      </c>
      <c r="B27" s="6" t="s">
        <v>72</v>
      </c>
      <c r="C27" s="7">
        <v>78153</v>
      </c>
      <c r="D27" s="15">
        <v>37167.51</v>
      </c>
      <c r="E27" s="8">
        <v>31699.56</v>
      </c>
      <c r="F27" s="8">
        <v>570</v>
      </c>
      <c r="G27" s="15">
        <f t="shared" si="1"/>
        <v>32269.56</v>
      </c>
      <c r="H27" s="8">
        <f t="shared" si="2"/>
        <v>932.637021</v>
      </c>
      <c r="I27" s="28">
        <f t="shared" si="3"/>
        <v>33202.197021</v>
      </c>
      <c r="J27" s="13">
        <v>29457.988000000001</v>
      </c>
      <c r="K27" s="13">
        <v>525</v>
      </c>
      <c r="L27" s="18">
        <f t="shared" si="0"/>
        <v>29982.988000000001</v>
      </c>
      <c r="M27" s="13">
        <f t="shared" si="4"/>
        <v>704.12669249999999</v>
      </c>
      <c r="N27" s="30">
        <f t="shared" si="5"/>
        <v>30687.114692499999</v>
      </c>
      <c r="O27" s="42">
        <v>27634.32</v>
      </c>
      <c r="P27" s="42">
        <v>695.27</v>
      </c>
      <c r="Q27" s="18">
        <f t="shared" si="6"/>
        <v>28329.59</v>
      </c>
      <c r="R27" s="42">
        <v>436.38149739777998</v>
      </c>
      <c r="S27" s="30">
        <f t="shared" si="7"/>
        <v>28765.971497397779</v>
      </c>
      <c r="T27" s="14">
        <f t="shared" si="8"/>
        <v>475.57368239223064</v>
      </c>
      <c r="U27" s="14">
        <f t="shared" si="9"/>
        <v>424.83586069632645</v>
      </c>
      <c r="V27" s="34">
        <f t="shared" si="10"/>
        <v>392.65434074827584</v>
      </c>
      <c r="W27" s="34">
        <f t="shared" si="11"/>
        <v>368.07251797624889</v>
      </c>
    </row>
    <row r="28" spans="1:23">
      <c r="A28" s="12">
        <f t="shared" si="12"/>
        <v>24</v>
      </c>
      <c r="B28" s="6" t="s">
        <v>21</v>
      </c>
      <c r="C28" s="7">
        <v>49642</v>
      </c>
      <c r="D28" s="15">
        <v>25520.63</v>
      </c>
      <c r="E28" s="8">
        <v>21135.01</v>
      </c>
      <c r="F28" s="8">
        <v>783</v>
      </c>
      <c r="G28" s="15">
        <f t="shared" si="1"/>
        <v>21918.01</v>
      </c>
      <c r="H28" s="8">
        <f t="shared" si="2"/>
        <v>1281.1487499</v>
      </c>
      <c r="I28" s="28">
        <f t="shared" si="3"/>
        <v>23199.158749899998</v>
      </c>
      <c r="J28" s="13">
        <v>19769.147000000001</v>
      </c>
      <c r="K28" s="13">
        <v>851</v>
      </c>
      <c r="L28" s="18">
        <f t="shared" si="0"/>
        <v>20620.147000000001</v>
      </c>
      <c r="M28" s="13">
        <f t="shared" si="4"/>
        <v>1141.3558387</v>
      </c>
      <c r="N28" s="30">
        <f t="shared" si="5"/>
        <v>21761.502838700002</v>
      </c>
      <c r="O28" s="42">
        <v>19640.932000000001</v>
      </c>
      <c r="P28" s="42">
        <v>894.24</v>
      </c>
      <c r="Q28" s="18">
        <f t="shared" si="6"/>
        <v>20535.172000000002</v>
      </c>
      <c r="R28" s="42">
        <v>561.26366768736</v>
      </c>
      <c r="S28" s="30">
        <f t="shared" si="7"/>
        <v>21096.435667687361</v>
      </c>
      <c r="T28" s="14">
        <f t="shared" si="8"/>
        <v>514.09350952822206</v>
      </c>
      <c r="U28" s="14">
        <f t="shared" si="9"/>
        <v>467.32925244550984</v>
      </c>
      <c r="V28" s="14">
        <f t="shared" si="10"/>
        <v>438.36877721888726</v>
      </c>
      <c r="W28" s="32">
        <f t="shared" si="11"/>
        <v>424.97150936077031</v>
      </c>
    </row>
    <row r="29" spans="1:23">
      <c r="A29" s="12">
        <f t="shared" si="12"/>
        <v>25</v>
      </c>
      <c r="B29" s="6" t="s">
        <v>22</v>
      </c>
      <c r="C29" s="7">
        <v>84793</v>
      </c>
      <c r="D29" s="15">
        <v>42374.57</v>
      </c>
      <c r="E29" s="8">
        <v>34921.019999999997</v>
      </c>
      <c r="F29" s="8">
        <v>1422</v>
      </c>
      <c r="G29" s="15">
        <f t="shared" si="1"/>
        <v>36343.019999999997</v>
      </c>
      <c r="H29" s="8">
        <f t="shared" si="2"/>
        <v>2326.6839365999999</v>
      </c>
      <c r="I29" s="28">
        <f t="shared" si="3"/>
        <v>38669.703936599995</v>
      </c>
      <c r="J29" s="13">
        <v>31616.15</v>
      </c>
      <c r="K29" s="13">
        <v>1320</v>
      </c>
      <c r="L29" s="18">
        <f t="shared" si="0"/>
        <v>32936.15</v>
      </c>
      <c r="M29" s="13">
        <f t="shared" si="4"/>
        <v>1770.3756840000001</v>
      </c>
      <c r="N29" s="30">
        <f t="shared" si="5"/>
        <v>34706.525684</v>
      </c>
      <c r="O29" s="42">
        <v>31302.663</v>
      </c>
      <c r="P29" s="42">
        <v>1510.47</v>
      </c>
      <c r="Q29" s="18">
        <f t="shared" si="6"/>
        <v>32813.133000000002</v>
      </c>
      <c r="R29" s="42">
        <v>948.03624545058005</v>
      </c>
      <c r="S29" s="30">
        <f t="shared" si="7"/>
        <v>33761.169245450583</v>
      </c>
      <c r="T29" s="14">
        <f t="shared" si="8"/>
        <v>499.74137016027265</v>
      </c>
      <c r="U29" s="14">
        <f t="shared" si="9"/>
        <v>456.04830512660237</v>
      </c>
      <c r="V29" s="14">
        <f t="shared" si="10"/>
        <v>409.30885431580441</v>
      </c>
      <c r="W29" s="34">
        <f t="shared" si="11"/>
        <v>398.15986278879836</v>
      </c>
    </row>
    <row r="30" spans="1:23">
      <c r="A30" s="12">
        <f t="shared" si="12"/>
        <v>26</v>
      </c>
      <c r="B30" s="6" t="s">
        <v>23</v>
      </c>
      <c r="C30" s="7">
        <v>26458</v>
      </c>
      <c r="D30" s="15">
        <v>12866.39</v>
      </c>
      <c r="E30" s="8">
        <v>10880.46</v>
      </c>
      <c r="F30" s="8">
        <v>396</v>
      </c>
      <c r="G30" s="15">
        <f t="shared" si="1"/>
        <v>11276.46</v>
      </c>
      <c r="H30" s="8">
        <f t="shared" si="2"/>
        <v>647.93729880000001</v>
      </c>
      <c r="I30" s="28">
        <f t="shared" si="3"/>
        <v>11924.397298799999</v>
      </c>
      <c r="J30" s="13">
        <v>10290.43</v>
      </c>
      <c r="K30" s="13">
        <v>373</v>
      </c>
      <c r="L30" s="18">
        <f t="shared" si="0"/>
        <v>10663.43</v>
      </c>
      <c r="M30" s="13">
        <f t="shared" si="4"/>
        <v>500.2652501</v>
      </c>
      <c r="N30" s="30">
        <f t="shared" si="5"/>
        <v>11163.6952501</v>
      </c>
      <c r="O30" s="42">
        <v>9544.93</v>
      </c>
      <c r="P30" s="42">
        <v>451.68</v>
      </c>
      <c r="Q30" s="18">
        <f t="shared" si="6"/>
        <v>9996.61</v>
      </c>
      <c r="R30" s="42">
        <v>283.49388689952002</v>
      </c>
      <c r="S30" s="30">
        <f t="shared" si="7"/>
        <v>10280.10388689952</v>
      </c>
      <c r="T30" s="14">
        <f t="shared" si="8"/>
        <v>486.29488245521202</v>
      </c>
      <c r="U30" s="14">
        <f t="shared" si="9"/>
        <v>450.69156016327759</v>
      </c>
      <c r="V30" s="14">
        <f t="shared" si="10"/>
        <v>421.94025436918889</v>
      </c>
      <c r="W30" s="34">
        <f t="shared" si="11"/>
        <v>388.54425455059038</v>
      </c>
    </row>
    <row r="31" spans="1:23">
      <c r="A31" s="12">
        <f t="shared" si="12"/>
        <v>27</v>
      </c>
      <c r="B31" s="6" t="s">
        <v>24</v>
      </c>
      <c r="C31" s="7">
        <v>100641</v>
      </c>
      <c r="D31" s="15">
        <v>48663.82</v>
      </c>
      <c r="E31" s="8">
        <v>42193.41</v>
      </c>
      <c r="F31" s="8">
        <v>1941</v>
      </c>
      <c r="G31" s="15">
        <f t="shared" si="1"/>
        <v>44134.41</v>
      </c>
      <c r="H31" s="8">
        <f t="shared" si="2"/>
        <v>3175.8744873000001</v>
      </c>
      <c r="I31" s="28">
        <f t="shared" si="3"/>
        <v>47310.284487300007</v>
      </c>
      <c r="J31" s="13">
        <v>42205.546999999999</v>
      </c>
      <c r="K31" s="13">
        <v>1835</v>
      </c>
      <c r="L31" s="18">
        <f t="shared" si="0"/>
        <v>44040.546999999999</v>
      </c>
      <c r="M31" s="13">
        <f t="shared" si="4"/>
        <v>2461.0904395000002</v>
      </c>
      <c r="N31" s="30">
        <f t="shared" si="5"/>
        <v>46501.637439500002</v>
      </c>
      <c r="O31" s="42">
        <v>41080.347999999998</v>
      </c>
      <c r="P31" s="42">
        <v>2230.11</v>
      </c>
      <c r="Q31" s="18">
        <f t="shared" si="6"/>
        <v>43310.457999999999</v>
      </c>
      <c r="R31" s="42">
        <v>1399.7134079735401</v>
      </c>
      <c r="S31" s="30">
        <f t="shared" si="7"/>
        <v>44710.171407973539</v>
      </c>
      <c r="T31" s="14">
        <f t="shared" si="8"/>
        <v>483.53871682515074</v>
      </c>
      <c r="U31" s="14">
        <f t="shared" si="9"/>
        <v>470.089570724655</v>
      </c>
      <c r="V31" s="14">
        <f t="shared" si="10"/>
        <v>462.05460438091831</v>
      </c>
      <c r="W31" s="32">
        <f t="shared" si="11"/>
        <v>444.25404564713722</v>
      </c>
    </row>
    <row r="32" spans="1:23">
      <c r="A32" s="12">
        <f t="shared" si="12"/>
        <v>28</v>
      </c>
      <c r="B32" s="6" t="s">
        <v>25</v>
      </c>
      <c r="C32" s="7">
        <v>91045</v>
      </c>
      <c r="D32" s="15">
        <v>47102.71</v>
      </c>
      <c r="E32" s="8">
        <v>38837.730000000003</v>
      </c>
      <c r="F32" s="8">
        <v>1203</v>
      </c>
      <c r="G32" s="15">
        <f t="shared" si="1"/>
        <v>40040.730000000003</v>
      </c>
      <c r="H32" s="8">
        <f t="shared" si="2"/>
        <v>1968.3549759</v>
      </c>
      <c r="I32" s="28">
        <f t="shared" si="3"/>
        <v>42009.084975900005</v>
      </c>
      <c r="J32" s="13">
        <v>36880.553</v>
      </c>
      <c r="K32" s="13">
        <v>1043</v>
      </c>
      <c r="L32" s="18">
        <f t="shared" si="0"/>
        <v>37923.553</v>
      </c>
      <c r="M32" s="13">
        <f t="shared" si="4"/>
        <v>1398.8650291000001</v>
      </c>
      <c r="N32" s="30">
        <f t="shared" si="5"/>
        <v>39322.418029100001</v>
      </c>
      <c r="O32" s="42">
        <v>35879.904000000002</v>
      </c>
      <c r="P32" s="42">
        <v>610.07000000000005</v>
      </c>
      <c r="Q32" s="18">
        <f t="shared" si="6"/>
        <v>36489.974000000002</v>
      </c>
      <c r="R32" s="42">
        <v>382.90629556498004</v>
      </c>
      <c r="S32" s="30">
        <f t="shared" si="7"/>
        <v>36872.880295564981</v>
      </c>
      <c r="T32" s="14">
        <f t="shared" si="8"/>
        <v>517.35636223845347</v>
      </c>
      <c r="U32" s="14">
        <f t="shared" si="9"/>
        <v>461.41012659563955</v>
      </c>
      <c r="V32" s="14">
        <f t="shared" si="10"/>
        <v>431.90090646493496</v>
      </c>
      <c r="W32" s="32">
        <f t="shared" si="11"/>
        <v>404.99621391141721</v>
      </c>
    </row>
    <row r="33" spans="1:23">
      <c r="A33" s="12">
        <f>A32+1</f>
        <v>29</v>
      </c>
      <c r="B33" s="6" t="s">
        <v>26</v>
      </c>
      <c r="C33" s="7">
        <v>70600</v>
      </c>
      <c r="D33" s="15">
        <v>62940.19</v>
      </c>
      <c r="E33" s="8">
        <v>52674.75</v>
      </c>
      <c r="F33" s="8">
        <v>1809</v>
      </c>
      <c r="G33" s="15">
        <f t="shared" si="1"/>
        <v>54483.75</v>
      </c>
      <c r="H33" s="8">
        <f t="shared" si="2"/>
        <v>2959.8953877000004</v>
      </c>
      <c r="I33" s="28">
        <f t="shared" si="3"/>
        <v>57443.645387700002</v>
      </c>
      <c r="J33" s="13">
        <v>46677.809000000001</v>
      </c>
      <c r="K33" s="13">
        <v>2123</v>
      </c>
      <c r="L33" s="18">
        <f t="shared" si="0"/>
        <v>48800.809000000001</v>
      </c>
      <c r="M33" s="13">
        <f t="shared" si="4"/>
        <v>2847.3542250999999</v>
      </c>
      <c r="N33" s="30">
        <f t="shared" si="5"/>
        <v>51648.163225099997</v>
      </c>
      <c r="O33" s="42">
        <v>46209.483999999997</v>
      </c>
      <c r="P33" s="42">
        <v>2589.3200000000002</v>
      </c>
      <c r="Q33" s="18">
        <f t="shared" si="6"/>
        <v>48798.803999999996</v>
      </c>
      <c r="R33" s="42">
        <v>1625.1691268744801</v>
      </c>
      <c r="S33" s="30">
        <f t="shared" si="7"/>
        <v>50423.97312687448</v>
      </c>
      <c r="T33" s="14">
        <f t="shared" si="8"/>
        <v>891.50410764872527</v>
      </c>
      <c r="U33" s="14">
        <f t="shared" si="9"/>
        <v>813.64936809773371</v>
      </c>
      <c r="V33" s="31">
        <f t="shared" si="10"/>
        <v>731.56038562464585</v>
      </c>
      <c r="W33" s="31">
        <f t="shared" si="11"/>
        <v>714.22058253363286</v>
      </c>
    </row>
    <row r="34" spans="1:23">
      <c r="A34" s="12">
        <f>A33+1</f>
        <v>30</v>
      </c>
      <c r="B34" s="6" t="s">
        <v>27</v>
      </c>
      <c r="C34" s="7">
        <v>63445</v>
      </c>
      <c r="D34" s="15">
        <v>30252.7</v>
      </c>
      <c r="E34" s="8">
        <v>27521.360000000001</v>
      </c>
      <c r="F34" s="8">
        <v>906</v>
      </c>
      <c r="G34" s="15">
        <f t="shared" si="1"/>
        <v>28427.360000000001</v>
      </c>
      <c r="H34" s="8">
        <f t="shared" si="2"/>
        <v>1482.4020018000001</v>
      </c>
      <c r="I34" s="28">
        <f t="shared" si="3"/>
        <v>29909.762001800002</v>
      </c>
      <c r="J34" s="13">
        <v>24638.782999999999</v>
      </c>
      <c r="K34" s="13">
        <v>856</v>
      </c>
      <c r="L34" s="18">
        <f t="shared" si="0"/>
        <v>25494.782999999999</v>
      </c>
      <c r="M34" s="13">
        <f t="shared" si="4"/>
        <v>1148.0618072</v>
      </c>
      <c r="N34" s="30">
        <f t="shared" si="5"/>
        <v>26642.844807199999</v>
      </c>
      <c r="O34" s="42">
        <v>23966.996999999999</v>
      </c>
      <c r="P34" s="42">
        <v>947.02</v>
      </c>
      <c r="Q34" s="18">
        <f t="shared" si="6"/>
        <v>24914.017</v>
      </c>
      <c r="R34" s="42">
        <v>594.39067652228005</v>
      </c>
      <c r="S34" s="30">
        <f t="shared" si="7"/>
        <v>25508.407676522278</v>
      </c>
      <c r="T34" s="14">
        <f t="shared" si="8"/>
        <v>476.83347781543068</v>
      </c>
      <c r="U34" s="14">
        <f t="shared" si="9"/>
        <v>471.42819767988027</v>
      </c>
      <c r="V34" s="14">
        <f t="shared" si="10"/>
        <v>419.93608333517216</v>
      </c>
      <c r="W34" s="32">
        <f t="shared" si="11"/>
        <v>402.05544450346406</v>
      </c>
    </row>
    <row r="35" spans="1:23">
      <c r="A35" s="12">
        <f>A34+1</f>
        <v>31</v>
      </c>
      <c r="B35" s="6" t="s">
        <v>28</v>
      </c>
      <c r="C35" s="7">
        <v>30307</v>
      </c>
      <c r="D35" s="15">
        <v>12884.38</v>
      </c>
      <c r="E35" s="8">
        <v>19351.68</v>
      </c>
      <c r="F35" s="8">
        <v>765</v>
      </c>
      <c r="G35" s="15">
        <f t="shared" si="1"/>
        <v>20116.68</v>
      </c>
      <c r="H35" s="8">
        <f t="shared" si="2"/>
        <v>1251.6970545000001</v>
      </c>
      <c r="I35" s="28">
        <f t="shared" si="3"/>
        <v>21368.377054500001</v>
      </c>
      <c r="J35" s="13">
        <v>18176.451000000001</v>
      </c>
      <c r="K35" s="13">
        <v>827</v>
      </c>
      <c r="L35" s="18">
        <f t="shared" si="0"/>
        <v>19003.451000000001</v>
      </c>
      <c r="M35" s="13">
        <f t="shared" si="4"/>
        <v>1109.1671899</v>
      </c>
      <c r="N35" s="30">
        <f t="shared" si="5"/>
        <v>20112.6181899</v>
      </c>
      <c r="O35" s="42">
        <v>17323.114000000001</v>
      </c>
      <c r="P35" s="42">
        <v>808.76</v>
      </c>
      <c r="Q35" s="18">
        <f t="shared" si="6"/>
        <v>18131.874</v>
      </c>
      <c r="R35" s="42">
        <v>507.61272575464</v>
      </c>
      <c r="S35" s="30">
        <f t="shared" si="7"/>
        <v>18639.486725754639</v>
      </c>
      <c r="T35" s="14">
        <f t="shared" si="8"/>
        <v>425.12884812089612</v>
      </c>
      <c r="U35" s="14">
        <f t="shared" si="9"/>
        <v>705.06407940409815</v>
      </c>
      <c r="V35" s="31">
        <f t="shared" si="10"/>
        <v>663.62946480681023</v>
      </c>
      <c r="W35" s="31">
        <f t="shared" si="11"/>
        <v>615.02249400318863</v>
      </c>
    </row>
    <row r="36" spans="1:23">
      <c r="A36" s="12"/>
      <c r="B36" s="9" t="s">
        <v>29</v>
      </c>
      <c r="C36" s="7">
        <v>4041</v>
      </c>
      <c r="D36" s="15"/>
      <c r="E36" s="8"/>
      <c r="F36" s="8"/>
      <c r="G36" s="15"/>
      <c r="H36" s="8"/>
      <c r="I36" s="28"/>
      <c r="J36" s="14"/>
      <c r="K36" s="14"/>
      <c r="L36" s="18"/>
      <c r="M36" s="13"/>
      <c r="N36" s="30"/>
      <c r="O36" s="42"/>
      <c r="P36" s="42"/>
      <c r="Q36" s="18"/>
      <c r="R36" s="42"/>
      <c r="S36" s="30"/>
      <c r="T36" s="14"/>
      <c r="U36" s="14"/>
      <c r="V36" s="14"/>
      <c r="W36" s="32"/>
    </row>
    <row r="37" spans="1:23">
      <c r="A37" s="12">
        <f>A35+1</f>
        <v>32</v>
      </c>
      <c r="B37" s="6" t="s">
        <v>30</v>
      </c>
      <c r="C37" s="7">
        <v>25102</v>
      </c>
      <c r="D37" s="15">
        <v>17828.26067</v>
      </c>
      <c r="E37" s="8">
        <v>14742.07</v>
      </c>
      <c r="F37" s="8">
        <v>510</v>
      </c>
      <c r="G37" s="15">
        <f t="shared" si="1"/>
        <v>15252.07</v>
      </c>
      <c r="H37" s="8">
        <f t="shared" si="2"/>
        <v>834.4647030000001</v>
      </c>
      <c r="I37" s="28">
        <f t="shared" si="3"/>
        <v>16086.534702999999</v>
      </c>
      <c r="J37" s="13">
        <v>11279.314</v>
      </c>
      <c r="K37" s="13">
        <v>583</v>
      </c>
      <c r="L37" s="18">
        <f t="shared" si="0"/>
        <v>11862.314</v>
      </c>
      <c r="M37" s="13">
        <f t="shared" si="4"/>
        <v>781.91592709999998</v>
      </c>
      <c r="N37" s="30">
        <f t="shared" si="5"/>
        <v>12644.229927100001</v>
      </c>
      <c r="O37" s="42">
        <v>10945.05</v>
      </c>
      <c r="P37" s="42">
        <v>570.76</v>
      </c>
      <c r="Q37" s="18">
        <f t="shared" si="6"/>
        <v>11515.81</v>
      </c>
      <c r="R37" s="42">
        <v>358.23364082263998</v>
      </c>
      <c r="S37" s="30">
        <f t="shared" si="7"/>
        <v>11874.04364082264</v>
      </c>
      <c r="T37" s="14">
        <f t="shared" si="8"/>
        <v>710.2326774758983</v>
      </c>
      <c r="U37" s="14">
        <f t="shared" si="9"/>
        <v>640.84673344753412</v>
      </c>
      <c r="V37" s="14">
        <f t="shared" si="10"/>
        <v>503.71404378535578</v>
      </c>
      <c r="W37" s="32">
        <f t="shared" si="11"/>
        <v>473.0317759868791</v>
      </c>
    </row>
    <row r="38" spans="1:23">
      <c r="A38" s="12">
        <f t="shared" ref="A38:A70" si="13">A37+1</f>
        <v>33</v>
      </c>
      <c r="B38" s="6" t="s">
        <v>31</v>
      </c>
      <c r="C38" s="7">
        <v>31002</v>
      </c>
      <c r="D38" s="15">
        <v>13523.65</v>
      </c>
      <c r="E38" s="8">
        <v>13521.32</v>
      </c>
      <c r="F38" s="8">
        <v>765</v>
      </c>
      <c r="G38" s="15">
        <f t="shared" si="1"/>
        <v>14286.32</v>
      </c>
      <c r="H38" s="8">
        <f t="shared" si="2"/>
        <v>1251.6970545000001</v>
      </c>
      <c r="I38" s="28">
        <f t="shared" si="3"/>
        <v>15538.0170545</v>
      </c>
      <c r="J38" s="13">
        <v>12304.89</v>
      </c>
      <c r="K38" s="13">
        <v>715</v>
      </c>
      <c r="L38" s="18">
        <f t="shared" si="0"/>
        <v>13019.89</v>
      </c>
      <c r="M38" s="13">
        <f t="shared" si="4"/>
        <v>958.95349550000003</v>
      </c>
      <c r="N38" s="30">
        <f t="shared" si="5"/>
        <v>13978.843495499999</v>
      </c>
      <c r="O38" s="42">
        <v>12068.59</v>
      </c>
      <c r="P38" s="42">
        <v>818.42</v>
      </c>
      <c r="Q38" s="18">
        <f t="shared" si="6"/>
        <v>12887.01</v>
      </c>
      <c r="R38" s="42">
        <v>513.67575920187994</v>
      </c>
      <c r="S38" s="30">
        <f t="shared" si="7"/>
        <v>13400.685759201881</v>
      </c>
      <c r="T38" s="14">
        <f t="shared" si="8"/>
        <v>436.21863105606093</v>
      </c>
      <c r="U38" s="14">
        <f t="shared" si="9"/>
        <v>501.19402149861304</v>
      </c>
      <c r="V38" s="14">
        <f t="shared" si="10"/>
        <v>450.90134492935937</v>
      </c>
      <c r="W38" s="32">
        <f t="shared" si="11"/>
        <v>432.252298535639</v>
      </c>
    </row>
    <row r="39" spans="1:23">
      <c r="A39" s="12">
        <f t="shared" si="13"/>
        <v>34</v>
      </c>
      <c r="B39" s="6" t="s">
        <v>32</v>
      </c>
      <c r="C39" s="7">
        <v>17885</v>
      </c>
      <c r="D39" s="15">
        <v>11063.508</v>
      </c>
      <c r="E39" s="8">
        <v>11061.38</v>
      </c>
      <c r="F39" s="8">
        <v>243</v>
      </c>
      <c r="G39" s="15">
        <f t="shared" si="1"/>
        <v>11304.38</v>
      </c>
      <c r="H39" s="8">
        <f t="shared" si="2"/>
        <v>397.59788790000005</v>
      </c>
      <c r="I39" s="28">
        <f t="shared" si="3"/>
        <v>11701.977887899999</v>
      </c>
      <c r="J39" s="13">
        <v>10655.031000000001</v>
      </c>
      <c r="K39" s="13">
        <v>234</v>
      </c>
      <c r="L39" s="18">
        <f t="shared" si="0"/>
        <v>10889.031000000001</v>
      </c>
      <c r="M39" s="13">
        <f t="shared" si="4"/>
        <v>313.83932579999998</v>
      </c>
      <c r="N39" s="30">
        <f t="shared" si="5"/>
        <v>11202.870325800001</v>
      </c>
      <c r="O39" s="42">
        <v>9630.0360000000001</v>
      </c>
      <c r="P39" s="42">
        <v>227.07</v>
      </c>
      <c r="Q39" s="18">
        <f t="shared" si="6"/>
        <v>9857.1059999999998</v>
      </c>
      <c r="R39" s="42">
        <v>142.51894460297999</v>
      </c>
      <c r="S39" s="30">
        <f t="shared" si="7"/>
        <v>9999.6249446029797</v>
      </c>
      <c r="T39" s="14">
        <f t="shared" si="8"/>
        <v>618.59144534526138</v>
      </c>
      <c r="U39" s="14">
        <f t="shared" si="9"/>
        <v>654.29006921442544</v>
      </c>
      <c r="V39" s="31">
        <f t="shared" si="10"/>
        <v>626.38357986021811</v>
      </c>
      <c r="W39" s="32">
        <f t="shared" si="11"/>
        <v>559.10679030489121</v>
      </c>
    </row>
    <row r="40" spans="1:23">
      <c r="A40" s="12">
        <f t="shared" si="13"/>
        <v>35</v>
      </c>
      <c r="B40" s="6" t="s">
        <v>71</v>
      </c>
      <c r="C40" s="7">
        <v>33423</v>
      </c>
      <c r="D40" s="15">
        <v>31176.390670000001</v>
      </c>
      <c r="E40" s="8">
        <v>26148.29</v>
      </c>
      <c r="F40" s="8">
        <v>303</v>
      </c>
      <c r="G40" s="15">
        <f t="shared" si="1"/>
        <v>26451.29</v>
      </c>
      <c r="H40" s="8">
        <f t="shared" si="2"/>
        <v>495.77020590000001</v>
      </c>
      <c r="I40" s="28">
        <f t="shared" si="3"/>
        <v>26947.060205900001</v>
      </c>
      <c r="J40" s="13">
        <v>23130.616999999998</v>
      </c>
      <c r="K40" s="13">
        <v>332</v>
      </c>
      <c r="L40" s="18">
        <f t="shared" si="0"/>
        <v>23462.616999999998</v>
      </c>
      <c r="M40" s="13">
        <f t="shared" si="4"/>
        <v>445.2763084</v>
      </c>
      <c r="N40" s="30">
        <f t="shared" si="5"/>
        <v>23907.893308399998</v>
      </c>
      <c r="O40" s="42">
        <v>24134.545999999998</v>
      </c>
      <c r="P40" s="42">
        <v>336.12</v>
      </c>
      <c r="Q40" s="18">
        <f t="shared" si="6"/>
        <v>24470.665999999997</v>
      </c>
      <c r="R40" s="42">
        <v>210.96343708968001</v>
      </c>
      <c r="S40" s="30">
        <f t="shared" si="7"/>
        <v>24681.629437089676</v>
      </c>
      <c r="T40" s="14">
        <f t="shared" si="8"/>
        <v>932.78253508063312</v>
      </c>
      <c r="U40" s="14">
        <f t="shared" si="9"/>
        <v>806.24301247344647</v>
      </c>
      <c r="V40" s="31">
        <f t="shared" si="10"/>
        <v>715.31260833557724</v>
      </c>
      <c r="W40" s="31">
        <f t="shared" si="11"/>
        <v>738.46241920502871</v>
      </c>
    </row>
    <row r="41" spans="1:23">
      <c r="A41" s="12">
        <f t="shared" si="13"/>
        <v>36</v>
      </c>
      <c r="B41" s="6" t="s">
        <v>33</v>
      </c>
      <c r="C41" s="7">
        <v>20040</v>
      </c>
      <c r="D41" s="15">
        <v>17123.650000000001</v>
      </c>
      <c r="E41" s="8">
        <v>11603.06</v>
      </c>
      <c r="F41" s="8">
        <v>303</v>
      </c>
      <c r="G41" s="15">
        <f t="shared" si="1"/>
        <v>11906.06</v>
      </c>
      <c r="H41" s="8">
        <f t="shared" si="2"/>
        <v>495.77020590000001</v>
      </c>
      <c r="I41" s="28">
        <f t="shared" si="3"/>
        <v>12401.8302059</v>
      </c>
      <c r="J41" s="13">
        <v>15831.467000000001</v>
      </c>
      <c r="K41" s="13">
        <v>406</v>
      </c>
      <c r="L41" s="18">
        <f t="shared" si="0"/>
        <v>16237.467000000001</v>
      </c>
      <c r="M41" s="13">
        <f t="shared" si="4"/>
        <v>544.52464220000002</v>
      </c>
      <c r="N41" s="30">
        <f t="shared" si="5"/>
        <v>16781.991642200002</v>
      </c>
      <c r="O41" s="42">
        <v>10460.36</v>
      </c>
      <c r="P41" s="42">
        <v>443.66</v>
      </c>
      <c r="Q41" s="18">
        <f t="shared" si="6"/>
        <v>10904.02</v>
      </c>
      <c r="R41" s="42">
        <v>278.46018832324</v>
      </c>
      <c r="S41" s="30">
        <f t="shared" si="7"/>
        <v>11182.480188323241</v>
      </c>
      <c r="T41" s="14">
        <f t="shared" si="8"/>
        <v>854.47355289421171</v>
      </c>
      <c r="U41" s="14">
        <f t="shared" si="9"/>
        <v>618.85380268962081</v>
      </c>
      <c r="V41" s="31">
        <f t="shared" si="10"/>
        <v>837.42473264471073</v>
      </c>
      <c r="W41" s="32">
        <f t="shared" si="11"/>
        <v>558.00799342930338</v>
      </c>
    </row>
    <row r="42" spans="1:23">
      <c r="A42" s="12">
        <f t="shared" si="13"/>
        <v>37</v>
      </c>
      <c r="B42" s="6" t="s">
        <v>34</v>
      </c>
      <c r="C42" s="7">
        <v>36924</v>
      </c>
      <c r="D42" s="15">
        <v>31345.63422</v>
      </c>
      <c r="E42" s="8">
        <v>27139.27</v>
      </c>
      <c r="F42" s="8">
        <v>489</v>
      </c>
      <c r="G42" s="15">
        <f t="shared" si="1"/>
        <v>27628.27</v>
      </c>
      <c r="H42" s="8">
        <f t="shared" si="2"/>
        <v>800.10439170000006</v>
      </c>
      <c r="I42" s="28">
        <f t="shared" si="3"/>
        <v>28428.374391699999</v>
      </c>
      <c r="J42" s="13">
        <v>8630.2710000000006</v>
      </c>
      <c r="K42" s="13">
        <v>496</v>
      </c>
      <c r="L42" s="18">
        <f t="shared" si="0"/>
        <v>9126.2710000000006</v>
      </c>
      <c r="M42" s="13">
        <f t="shared" si="4"/>
        <v>665.23207520000005</v>
      </c>
      <c r="N42" s="30">
        <f t="shared" si="5"/>
        <v>9791.5030752000002</v>
      </c>
      <c r="O42" s="42">
        <v>5156.1899999999996</v>
      </c>
      <c r="P42" s="42">
        <v>423.74</v>
      </c>
      <c r="Q42" s="18">
        <f t="shared" si="6"/>
        <v>5579.9299999999994</v>
      </c>
      <c r="R42" s="42">
        <v>265.95753550036</v>
      </c>
      <c r="S42" s="30">
        <f t="shared" si="7"/>
        <v>5845.8875355003593</v>
      </c>
      <c r="T42" s="14">
        <f t="shared" si="8"/>
        <v>848.92303704907374</v>
      </c>
      <c r="U42" s="14">
        <f t="shared" si="9"/>
        <v>769.91589187791135</v>
      </c>
      <c r="V42" s="34">
        <f t="shared" si="10"/>
        <v>265.17991212219692</v>
      </c>
      <c r="W42" s="34">
        <f t="shared" si="11"/>
        <v>158.32216269906726</v>
      </c>
    </row>
    <row r="43" spans="1:23">
      <c r="A43" s="12">
        <f t="shared" si="13"/>
        <v>38</v>
      </c>
      <c r="B43" s="6" t="s">
        <v>35</v>
      </c>
      <c r="C43" s="7">
        <v>29891</v>
      </c>
      <c r="D43" s="15">
        <v>20330.55</v>
      </c>
      <c r="E43" s="8">
        <v>16356.23</v>
      </c>
      <c r="F43" s="8">
        <v>684</v>
      </c>
      <c r="G43" s="15">
        <f t="shared" si="1"/>
        <v>17040.23</v>
      </c>
      <c r="H43" s="8">
        <f t="shared" si="2"/>
        <v>1119.1644252000001</v>
      </c>
      <c r="I43" s="28">
        <f t="shared" si="3"/>
        <v>18159.3944252</v>
      </c>
      <c r="J43" s="13">
        <v>14589.421</v>
      </c>
      <c r="K43" s="13">
        <v>677</v>
      </c>
      <c r="L43" s="18">
        <f t="shared" si="0"/>
        <v>15266.421</v>
      </c>
      <c r="M43" s="13">
        <f t="shared" si="4"/>
        <v>907.98813489999998</v>
      </c>
      <c r="N43" s="30">
        <f t="shared" si="5"/>
        <v>16174.409134900001</v>
      </c>
      <c r="O43" s="42">
        <v>14878.353999999999</v>
      </c>
      <c r="P43" s="42">
        <v>810.73</v>
      </c>
      <c r="Q43" s="18">
        <f t="shared" si="6"/>
        <v>15689.083999999999</v>
      </c>
      <c r="R43" s="42">
        <v>508.84918288622004</v>
      </c>
      <c r="S43" s="30">
        <f t="shared" si="7"/>
        <v>16197.93318288622</v>
      </c>
      <c r="T43" s="14">
        <f t="shared" si="8"/>
        <v>680.15623431802203</v>
      </c>
      <c r="U43" s="14">
        <f t="shared" si="9"/>
        <v>607.52047188785923</v>
      </c>
      <c r="V43" s="14">
        <f t="shared" si="10"/>
        <v>541.11301511826309</v>
      </c>
      <c r="W43" s="32">
        <f t="shared" si="11"/>
        <v>541.90000946392627</v>
      </c>
    </row>
    <row r="44" spans="1:23">
      <c r="A44" s="12">
        <f t="shared" si="13"/>
        <v>39</v>
      </c>
      <c r="B44" s="6" t="s">
        <v>36</v>
      </c>
      <c r="C44" s="7">
        <v>40413</v>
      </c>
      <c r="D44" s="15">
        <v>27681.56</v>
      </c>
      <c r="E44" s="8">
        <v>24026.09</v>
      </c>
      <c r="F44" s="8">
        <v>849</v>
      </c>
      <c r="G44" s="15">
        <f t="shared" si="1"/>
        <v>24875.09</v>
      </c>
      <c r="H44" s="8">
        <f t="shared" si="2"/>
        <v>1389.1382997000001</v>
      </c>
      <c r="I44" s="28">
        <f t="shared" si="3"/>
        <v>26264.2282997</v>
      </c>
      <c r="J44" s="13">
        <v>22860.152999999998</v>
      </c>
      <c r="K44" s="13">
        <v>878</v>
      </c>
      <c r="L44" s="18">
        <f t="shared" si="0"/>
        <v>23738.152999999998</v>
      </c>
      <c r="M44" s="13">
        <f t="shared" si="4"/>
        <v>1177.5680686000001</v>
      </c>
      <c r="N44" s="30">
        <f t="shared" si="5"/>
        <v>24915.7210686</v>
      </c>
      <c r="O44" s="42">
        <v>22299.473999999998</v>
      </c>
      <c r="P44" s="42">
        <v>983.37</v>
      </c>
      <c r="Q44" s="18">
        <f t="shared" si="6"/>
        <v>23282.843999999997</v>
      </c>
      <c r="R44" s="42">
        <v>617.20550735118002</v>
      </c>
      <c r="S44" s="30">
        <f t="shared" si="7"/>
        <v>23900.049507351177</v>
      </c>
      <c r="T44" s="14">
        <f t="shared" si="8"/>
        <v>684.96671863014376</v>
      </c>
      <c r="U44" s="14">
        <f t="shared" si="9"/>
        <v>649.89553608244876</v>
      </c>
      <c r="V44" s="31">
        <f t="shared" si="10"/>
        <v>616.5273815010022</v>
      </c>
      <c r="W44" s="32">
        <f t="shared" si="11"/>
        <v>591.39508344718729</v>
      </c>
    </row>
    <row r="45" spans="1:23">
      <c r="A45" s="12">
        <f t="shared" si="13"/>
        <v>40</v>
      </c>
      <c r="B45" s="6" t="s">
        <v>37</v>
      </c>
      <c r="C45" s="7">
        <v>67134</v>
      </c>
      <c r="D45" s="15">
        <v>32583.14</v>
      </c>
      <c r="E45" s="8">
        <v>29762.37</v>
      </c>
      <c r="F45" s="8">
        <v>1236</v>
      </c>
      <c r="G45" s="15">
        <f t="shared" si="1"/>
        <v>30998.37</v>
      </c>
      <c r="H45" s="8">
        <f t="shared" si="2"/>
        <v>2022.3497508</v>
      </c>
      <c r="I45" s="28">
        <f t="shared" si="3"/>
        <v>33020.719750799995</v>
      </c>
      <c r="J45" s="13">
        <v>26471.651000000002</v>
      </c>
      <c r="K45" s="13">
        <v>1298</v>
      </c>
      <c r="L45" s="18">
        <f t="shared" si="0"/>
        <v>27769.651000000002</v>
      </c>
      <c r="M45" s="13">
        <f t="shared" si="4"/>
        <v>1740.8694226</v>
      </c>
      <c r="N45" s="30">
        <f t="shared" si="5"/>
        <v>29510.520422600002</v>
      </c>
      <c r="O45" s="42">
        <v>25274.149000000001</v>
      </c>
      <c r="P45" s="42">
        <v>1420.17</v>
      </c>
      <c r="Q45" s="18">
        <f t="shared" si="6"/>
        <v>26694.319000000003</v>
      </c>
      <c r="R45" s="42">
        <v>891.36006322638002</v>
      </c>
      <c r="S45" s="30">
        <f t="shared" si="7"/>
        <v>27585.679063226384</v>
      </c>
      <c r="T45" s="14">
        <f t="shared" si="8"/>
        <v>485.34483272261446</v>
      </c>
      <c r="U45" s="14">
        <f t="shared" si="9"/>
        <v>491.86283776923756</v>
      </c>
      <c r="V45" s="14">
        <f t="shared" si="10"/>
        <v>439.57637594363513</v>
      </c>
      <c r="W45" s="32">
        <f t="shared" si="11"/>
        <v>410.90474369509315</v>
      </c>
    </row>
    <row r="46" spans="1:23">
      <c r="A46" s="12">
        <f t="shared" si="13"/>
        <v>41</v>
      </c>
      <c r="B46" s="6" t="s">
        <v>38</v>
      </c>
      <c r="C46" s="7">
        <v>73076</v>
      </c>
      <c r="D46" s="15">
        <v>34037.65</v>
      </c>
      <c r="E46" s="8">
        <v>28944.34</v>
      </c>
      <c r="F46" s="8">
        <v>1248</v>
      </c>
      <c r="G46" s="15">
        <f t="shared" si="1"/>
        <v>30192.34</v>
      </c>
      <c r="H46" s="8">
        <f t="shared" si="2"/>
        <v>2041.9842144000002</v>
      </c>
      <c r="I46" s="28">
        <f t="shared" si="3"/>
        <v>32234.3242144</v>
      </c>
      <c r="J46" s="13">
        <v>27169.004000000001</v>
      </c>
      <c r="K46" s="13">
        <v>1172</v>
      </c>
      <c r="L46" s="18">
        <f t="shared" si="0"/>
        <v>28341.004000000001</v>
      </c>
      <c r="M46" s="13">
        <f t="shared" si="4"/>
        <v>1571.8790164</v>
      </c>
      <c r="N46" s="30">
        <f t="shared" si="5"/>
        <v>29912.883016399999</v>
      </c>
      <c r="O46" s="42">
        <v>24916.3</v>
      </c>
      <c r="P46" s="42">
        <v>1261.21</v>
      </c>
      <c r="Q46" s="18">
        <f t="shared" si="6"/>
        <v>26177.51</v>
      </c>
      <c r="R46" s="42">
        <v>791.58989792893999</v>
      </c>
      <c r="S46" s="30">
        <f t="shared" si="7"/>
        <v>26969.09989792894</v>
      </c>
      <c r="T46" s="14">
        <f t="shared" si="8"/>
        <v>465.78425201160439</v>
      </c>
      <c r="U46" s="14">
        <f t="shared" si="9"/>
        <v>441.106850599376</v>
      </c>
      <c r="V46" s="14">
        <f t="shared" si="10"/>
        <v>409.33935924790626</v>
      </c>
      <c r="W46" s="34">
        <f t="shared" si="11"/>
        <v>369.05550246221657</v>
      </c>
    </row>
    <row r="47" spans="1:23">
      <c r="A47" s="12">
        <f t="shared" si="13"/>
        <v>42</v>
      </c>
      <c r="B47" s="6" t="s">
        <v>39</v>
      </c>
      <c r="C47" s="7">
        <v>105430</v>
      </c>
      <c r="D47" s="15">
        <v>59936.56</v>
      </c>
      <c r="E47" s="8">
        <v>51983.81</v>
      </c>
      <c r="F47" s="8">
        <v>636</v>
      </c>
      <c r="G47" s="15">
        <f t="shared" si="1"/>
        <v>52619.81</v>
      </c>
      <c r="H47" s="8">
        <f t="shared" si="2"/>
        <v>1040.6265708000001</v>
      </c>
      <c r="I47" s="28">
        <f t="shared" si="3"/>
        <v>53660.436570799997</v>
      </c>
      <c r="J47" s="13">
        <v>46358.32</v>
      </c>
      <c r="K47" s="13">
        <v>676</v>
      </c>
      <c r="L47" s="18">
        <f t="shared" si="0"/>
        <v>47034.32</v>
      </c>
      <c r="M47" s="13">
        <f t="shared" si="4"/>
        <v>906.64694120000001</v>
      </c>
      <c r="N47" s="30">
        <f t="shared" si="5"/>
        <v>47940.9669412</v>
      </c>
      <c r="O47" s="42">
        <v>44124.690999999999</v>
      </c>
      <c r="P47" s="42">
        <v>869.19</v>
      </c>
      <c r="Q47" s="18">
        <f t="shared" si="6"/>
        <v>44993.881000000001</v>
      </c>
      <c r="R47" s="42">
        <v>545.54120517666001</v>
      </c>
      <c r="S47" s="30">
        <f t="shared" si="7"/>
        <v>45539.422205176663</v>
      </c>
      <c r="T47" s="14">
        <f t="shared" si="8"/>
        <v>568.49625343830019</v>
      </c>
      <c r="U47" s="14">
        <f t="shared" si="9"/>
        <v>508.96743403964717</v>
      </c>
      <c r="V47" s="14">
        <f t="shared" si="10"/>
        <v>454.718457186759</v>
      </c>
      <c r="W47" s="32">
        <f t="shared" si="11"/>
        <v>431.93988622950451</v>
      </c>
    </row>
    <row r="48" spans="1:23">
      <c r="A48" s="12">
        <f t="shared" si="13"/>
        <v>43</v>
      </c>
      <c r="B48" s="6" t="s">
        <v>40</v>
      </c>
      <c r="C48" s="7">
        <v>26668</v>
      </c>
      <c r="D48" s="15">
        <v>13701.85</v>
      </c>
      <c r="E48" s="8">
        <v>11700.26</v>
      </c>
      <c r="F48" s="8">
        <v>843</v>
      </c>
      <c r="G48" s="15">
        <f t="shared" si="1"/>
        <v>12543.26</v>
      </c>
      <c r="H48" s="8">
        <f t="shared" si="2"/>
        <v>1379.3210679000001</v>
      </c>
      <c r="I48" s="28">
        <f t="shared" si="3"/>
        <v>13922.581067900001</v>
      </c>
      <c r="J48" s="13">
        <v>12107.096</v>
      </c>
      <c r="K48" s="13">
        <v>884</v>
      </c>
      <c r="L48" s="18">
        <f t="shared" si="0"/>
        <v>12991.096</v>
      </c>
      <c r="M48" s="13">
        <f t="shared" si="4"/>
        <v>1185.6152308000001</v>
      </c>
      <c r="N48" s="30">
        <f t="shared" si="5"/>
        <v>14176.7112308</v>
      </c>
      <c r="O48" s="42">
        <v>10458.6</v>
      </c>
      <c r="P48" s="42">
        <v>1671.34</v>
      </c>
      <c r="Q48" s="18">
        <f t="shared" si="6"/>
        <v>12129.94</v>
      </c>
      <c r="R48" s="42">
        <v>1049.00520928676</v>
      </c>
      <c r="S48" s="30">
        <f t="shared" si="7"/>
        <v>13178.945209286761</v>
      </c>
      <c r="T48" s="14">
        <f t="shared" si="8"/>
        <v>513.79368531573425</v>
      </c>
      <c r="U48" s="14">
        <f t="shared" si="9"/>
        <v>522.07068651192446</v>
      </c>
      <c r="V48" s="14">
        <f t="shared" si="10"/>
        <v>531.60009115044249</v>
      </c>
      <c r="W48" s="32">
        <f t="shared" si="11"/>
        <v>494.18573606145048</v>
      </c>
    </row>
    <row r="49" spans="1:23">
      <c r="A49" s="12">
        <f t="shared" si="13"/>
        <v>44</v>
      </c>
      <c r="B49" s="6" t="s">
        <v>41</v>
      </c>
      <c r="C49" s="7">
        <v>64021</v>
      </c>
      <c r="D49" s="15">
        <v>33091.947999999997</v>
      </c>
      <c r="E49" s="8">
        <v>29876.48</v>
      </c>
      <c r="F49" s="8">
        <v>1836</v>
      </c>
      <c r="G49" s="15">
        <f t="shared" si="1"/>
        <v>31712.48</v>
      </c>
      <c r="H49" s="8">
        <f t="shared" si="2"/>
        <v>3004.0729308</v>
      </c>
      <c r="I49" s="28">
        <f t="shared" si="3"/>
        <v>34716.552930799997</v>
      </c>
      <c r="J49" s="13">
        <v>27829.578000000001</v>
      </c>
      <c r="K49" s="13">
        <v>1814</v>
      </c>
      <c r="L49" s="18">
        <f t="shared" si="0"/>
        <v>29643.578000000001</v>
      </c>
      <c r="M49" s="13">
        <f t="shared" si="4"/>
        <v>2432.9253718</v>
      </c>
      <c r="N49" s="30">
        <f t="shared" si="5"/>
        <v>32076.503371800001</v>
      </c>
      <c r="O49" s="42">
        <v>27173.605</v>
      </c>
      <c r="P49" s="42">
        <v>756.71</v>
      </c>
      <c r="Q49" s="18">
        <f t="shared" si="6"/>
        <v>27930.314999999999</v>
      </c>
      <c r="R49" s="42">
        <v>474.94389646594004</v>
      </c>
      <c r="S49" s="30">
        <f t="shared" si="7"/>
        <v>28405.258896465937</v>
      </c>
      <c r="T49" s="14">
        <f t="shared" si="8"/>
        <v>516.89208228550001</v>
      </c>
      <c r="U49" s="14">
        <f t="shared" si="9"/>
        <v>542.2682077880695</v>
      </c>
      <c r="V49" s="14">
        <f t="shared" si="10"/>
        <v>501.03096439918147</v>
      </c>
      <c r="W49" s="32">
        <f t="shared" si="11"/>
        <v>443.68658559638146</v>
      </c>
    </row>
    <row r="50" spans="1:23">
      <c r="A50" s="12">
        <f t="shared" si="13"/>
        <v>45</v>
      </c>
      <c r="B50" s="6" t="s">
        <v>42</v>
      </c>
      <c r="C50" s="7">
        <v>54415</v>
      </c>
      <c r="D50" s="15">
        <v>32365.26</v>
      </c>
      <c r="E50" s="8">
        <v>28093.84</v>
      </c>
      <c r="F50" s="8">
        <v>1068</v>
      </c>
      <c r="G50" s="15">
        <f t="shared" si="1"/>
        <v>29161.84</v>
      </c>
      <c r="H50" s="8">
        <f t="shared" si="2"/>
        <v>1747.4672604</v>
      </c>
      <c r="I50" s="28">
        <f t="shared" si="3"/>
        <v>30909.307260400001</v>
      </c>
      <c r="J50" s="13">
        <v>27525.744999999999</v>
      </c>
      <c r="K50" s="13">
        <v>1153</v>
      </c>
      <c r="L50" s="18">
        <f t="shared" si="0"/>
        <v>28678.744999999999</v>
      </c>
      <c r="M50" s="13">
        <f t="shared" si="4"/>
        <v>1546.3963361000001</v>
      </c>
      <c r="N50" s="30">
        <f t="shared" si="5"/>
        <v>30225.141336099998</v>
      </c>
      <c r="O50" s="42">
        <v>26942.15</v>
      </c>
      <c r="P50" s="42">
        <v>1106.7</v>
      </c>
      <c r="Q50" s="18">
        <f t="shared" si="6"/>
        <v>28048.850000000002</v>
      </c>
      <c r="R50" s="42">
        <v>694.61274493380006</v>
      </c>
      <c r="S50" s="30">
        <f t="shared" si="7"/>
        <v>28743.4627449338</v>
      </c>
      <c r="T50" s="14">
        <f t="shared" si="8"/>
        <v>594.78562896260223</v>
      </c>
      <c r="U50" s="14">
        <f t="shared" si="9"/>
        <v>568.02916953781119</v>
      </c>
      <c r="V50" s="14">
        <f t="shared" si="10"/>
        <v>555.4560568979141</v>
      </c>
      <c r="W50" s="32">
        <f t="shared" si="11"/>
        <v>528.22682614966095</v>
      </c>
    </row>
    <row r="51" spans="1:23">
      <c r="A51" s="12">
        <f t="shared" si="13"/>
        <v>46</v>
      </c>
      <c r="B51" s="6" t="s">
        <v>43</v>
      </c>
      <c r="C51" s="7">
        <v>44539</v>
      </c>
      <c r="D51" s="15">
        <v>23243.200000000001</v>
      </c>
      <c r="E51" s="8">
        <v>19555.23</v>
      </c>
      <c r="F51" s="8">
        <v>909</v>
      </c>
      <c r="G51" s="15">
        <f t="shared" si="1"/>
        <v>20464.23</v>
      </c>
      <c r="H51" s="8">
        <f t="shared" si="2"/>
        <v>1487.3106177</v>
      </c>
      <c r="I51" s="28">
        <f t="shared" si="3"/>
        <v>21951.5406177</v>
      </c>
      <c r="J51" s="13">
        <v>18473.269</v>
      </c>
      <c r="K51" s="13">
        <v>963</v>
      </c>
      <c r="L51" s="18">
        <f t="shared" si="0"/>
        <v>19436.269</v>
      </c>
      <c r="M51" s="13">
        <f t="shared" si="4"/>
        <v>1291.5695330999999</v>
      </c>
      <c r="N51" s="30">
        <f t="shared" si="5"/>
        <v>20727.838533099999</v>
      </c>
      <c r="O51" s="42">
        <v>18004.472000000002</v>
      </c>
      <c r="P51" s="42">
        <v>952.2</v>
      </c>
      <c r="Q51" s="18">
        <f t="shared" si="6"/>
        <v>18956.672000000002</v>
      </c>
      <c r="R51" s="42">
        <v>597.64186837080001</v>
      </c>
      <c r="S51" s="30">
        <f t="shared" si="7"/>
        <v>19554.313868370802</v>
      </c>
      <c r="T51" s="14">
        <f t="shared" si="8"/>
        <v>521.86173914995845</v>
      </c>
      <c r="U51" s="14">
        <f t="shared" si="9"/>
        <v>492.86110190394936</v>
      </c>
      <c r="V51" s="14">
        <f t="shared" si="10"/>
        <v>465.38625773142638</v>
      </c>
      <c r="W51" s="32">
        <f t="shared" si="11"/>
        <v>439.03800867488724</v>
      </c>
    </row>
    <row r="52" spans="1:23">
      <c r="A52" s="12">
        <f t="shared" si="13"/>
        <v>47</v>
      </c>
      <c r="B52" s="6" t="s">
        <v>70</v>
      </c>
      <c r="C52" s="7">
        <v>163688</v>
      </c>
      <c r="D52" s="15">
        <v>90142.45</v>
      </c>
      <c r="E52" s="8">
        <v>77482.19</v>
      </c>
      <c r="F52" s="8">
        <v>2253</v>
      </c>
      <c r="G52" s="15">
        <f t="shared" si="1"/>
        <v>79735.19</v>
      </c>
      <c r="H52" s="8">
        <f t="shared" si="2"/>
        <v>3686.3705409000004</v>
      </c>
      <c r="I52" s="28">
        <f t="shared" si="3"/>
        <v>83421.560540899998</v>
      </c>
      <c r="J52" s="13">
        <v>73626.039999999994</v>
      </c>
      <c r="K52" s="13">
        <v>2136</v>
      </c>
      <c r="L52" s="18">
        <f t="shared" si="0"/>
        <v>75762.039999999994</v>
      </c>
      <c r="M52" s="13">
        <f t="shared" si="4"/>
        <v>2864.7897432</v>
      </c>
      <c r="N52" s="30">
        <f t="shared" si="5"/>
        <v>78626.829743199996</v>
      </c>
      <c r="O52" s="42">
        <v>71389.255000000005</v>
      </c>
      <c r="P52" s="42">
        <v>1743.7</v>
      </c>
      <c r="Q52" s="18">
        <f t="shared" si="6"/>
        <v>73132.955000000002</v>
      </c>
      <c r="R52" s="42">
        <v>1094.4214722518</v>
      </c>
      <c r="S52" s="30">
        <f t="shared" si="7"/>
        <v>74227.376472251795</v>
      </c>
      <c r="T52" s="14">
        <f t="shared" si="8"/>
        <v>550.69675235814475</v>
      </c>
      <c r="U52" s="14">
        <f t="shared" si="9"/>
        <v>509.6376065496554</v>
      </c>
      <c r="V52" s="14">
        <f t="shared" si="10"/>
        <v>480.34571711548796</v>
      </c>
      <c r="W52" s="32">
        <f t="shared" si="11"/>
        <v>453.4686505562521</v>
      </c>
    </row>
    <row r="53" spans="1:23">
      <c r="A53" s="12">
        <f t="shared" si="13"/>
        <v>48</v>
      </c>
      <c r="B53" s="6" t="s">
        <v>44</v>
      </c>
      <c r="C53" s="7">
        <v>34934</v>
      </c>
      <c r="D53" s="15">
        <v>21181.64</v>
      </c>
      <c r="E53" s="8">
        <v>18897.12</v>
      </c>
      <c r="F53" s="8">
        <v>753</v>
      </c>
      <c r="G53" s="15">
        <f t="shared" si="1"/>
        <v>19650.12</v>
      </c>
      <c r="H53" s="8">
        <f t="shared" si="2"/>
        <v>1232.0625909</v>
      </c>
      <c r="I53" s="28">
        <f t="shared" si="3"/>
        <v>20882.1825909</v>
      </c>
      <c r="J53" s="13">
        <v>17786.607</v>
      </c>
      <c r="K53" s="13">
        <v>817</v>
      </c>
      <c r="L53" s="18">
        <f t="shared" si="0"/>
        <v>18603.607</v>
      </c>
      <c r="M53" s="13">
        <f t="shared" si="4"/>
        <v>1095.7552529</v>
      </c>
      <c r="N53" s="30">
        <f t="shared" si="5"/>
        <v>19699.362252899999</v>
      </c>
      <c r="O53" s="42">
        <v>16382.012000000001</v>
      </c>
      <c r="P53" s="42">
        <v>861.56</v>
      </c>
      <c r="Q53" s="18">
        <f t="shared" si="6"/>
        <v>17243.572</v>
      </c>
      <c r="R53" s="42">
        <v>540.75228745383993</v>
      </c>
      <c r="S53" s="30">
        <f t="shared" si="7"/>
        <v>17784.324287453841</v>
      </c>
      <c r="T53" s="14">
        <f t="shared" si="8"/>
        <v>606.33308524646475</v>
      </c>
      <c r="U53" s="14">
        <f t="shared" si="9"/>
        <v>597.76099475868784</v>
      </c>
      <c r="V53" s="14">
        <f t="shared" si="10"/>
        <v>563.90228009675377</v>
      </c>
      <c r="W53" s="32">
        <f t="shared" si="11"/>
        <v>509.08353716877087</v>
      </c>
    </row>
    <row r="54" spans="1:23">
      <c r="A54" s="12">
        <f t="shared" si="13"/>
        <v>49</v>
      </c>
      <c r="B54" s="6" t="s">
        <v>45</v>
      </c>
      <c r="C54" s="7">
        <v>25389</v>
      </c>
      <c r="D54" s="15">
        <v>10219.379999999999</v>
      </c>
      <c r="E54" s="8">
        <v>7986.96</v>
      </c>
      <c r="F54" s="8">
        <v>201</v>
      </c>
      <c r="G54" s="15">
        <f t="shared" si="1"/>
        <v>8187.96</v>
      </c>
      <c r="H54" s="8">
        <f t="shared" si="2"/>
        <v>328.87726530000003</v>
      </c>
      <c r="I54" s="28">
        <f t="shared" si="3"/>
        <v>8516.8372653000006</v>
      </c>
      <c r="J54" s="13">
        <v>8559.3880000000008</v>
      </c>
      <c r="K54" s="13">
        <v>95</v>
      </c>
      <c r="L54" s="18">
        <f t="shared" si="0"/>
        <v>8654.3880000000008</v>
      </c>
      <c r="M54" s="13">
        <f t="shared" si="4"/>
        <v>127.41340150000001</v>
      </c>
      <c r="N54" s="30">
        <f t="shared" si="5"/>
        <v>8781.8014015000008</v>
      </c>
      <c r="O54" s="42">
        <v>8782.5720000000001</v>
      </c>
      <c r="P54" s="42"/>
      <c r="Q54" s="18">
        <f t="shared" si="6"/>
        <v>8782.5720000000001</v>
      </c>
      <c r="R54" s="42"/>
      <c r="S54" s="30">
        <f t="shared" si="7"/>
        <v>8782.5720000000001</v>
      </c>
      <c r="T54" s="14">
        <f t="shared" si="8"/>
        <v>402.51211154436953</v>
      </c>
      <c r="U54" s="14">
        <f t="shared" si="9"/>
        <v>335.45382903225806</v>
      </c>
      <c r="V54" s="34">
        <f t="shared" si="10"/>
        <v>345.89000754263662</v>
      </c>
      <c r="W54" s="34">
        <f t="shared" si="11"/>
        <v>345.9203592106818</v>
      </c>
    </row>
    <row r="55" spans="1:23">
      <c r="A55" s="12">
        <f t="shared" si="13"/>
        <v>50</v>
      </c>
      <c r="B55" s="6" t="s">
        <v>46</v>
      </c>
      <c r="C55" s="7">
        <v>139981</v>
      </c>
      <c r="D55" s="15">
        <v>94938.12</v>
      </c>
      <c r="E55" s="8">
        <v>70794.179999999993</v>
      </c>
      <c r="F55" s="8">
        <v>1623</v>
      </c>
      <c r="G55" s="15">
        <f t="shared" si="1"/>
        <v>72417.179999999993</v>
      </c>
      <c r="H55" s="8">
        <f t="shared" si="2"/>
        <v>2655.5612019</v>
      </c>
      <c r="I55" s="28">
        <f t="shared" si="3"/>
        <v>75072.741201899989</v>
      </c>
      <c r="J55" s="13">
        <v>61550.76</v>
      </c>
      <c r="K55" s="13">
        <v>1596</v>
      </c>
      <c r="L55" s="18">
        <f t="shared" si="0"/>
        <v>63146.76</v>
      </c>
      <c r="M55" s="13">
        <f t="shared" si="4"/>
        <v>2140.5451452000002</v>
      </c>
      <c r="N55" s="30">
        <f t="shared" si="5"/>
        <v>65287.3051452</v>
      </c>
      <c r="O55" s="42">
        <v>58722.158000000003</v>
      </c>
      <c r="P55" s="42">
        <v>1636.13</v>
      </c>
      <c r="Q55" s="18">
        <f t="shared" si="6"/>
        <v>60358.288</v>
      </c>
      <c r="R55" s="42">
        <v>1026.9058917218201</v>
      </c>
      <c r="S55" s="30">
        <f t="shared" si="7"/>
        <v>61385.193891721821</v>
      </c>
      <c r="T55" s="14">
        <f t="shared" si="8"/>
        <v>678.22147291418128</v>
      </c>
      <c r="U55" s="14">
        <f t="shared" si="9"/>
        <v>536.306650201813</v>
      </c>
      <c r="V55" s="14">
        <f t="shared" si="10"/>
        <v>466.40119119880558</v>
      </c>
      <c r="W55" s="32">
        <f t="shared" si="11"/>
        <v>438.52518478737699</v>
      </c>
    </row>
    <row r="56" spans="1:23">
      <c r="A56" s="12">
        <f t="shared" si="13"/>
        <v>51</v>
      </c>
      <c r="B56" s="6" t="s">
        <v>69</v>
      </c>
      <c r="C56" s="7">
        <v>58979</v>
      </c>
      <c r="D56" s="15">
        <v>25113.72</v>
      </c>
      <c r="E56" s="8">
        <v>21981.3</v>
      </c>
      <c r="F56" s="8">
        <v>831</v>
      </c>
      <c r="G56" s="15">
        <f t="shared" si="1"/>
        <v>22812.3</v>
      </c>
      <c r="H56" s="8">
        <f t="shared" si="2"/>
        <v>1359.6866043</v>
      </c>
      <c r="I56" s="28">
        <f t="shared" si="3"/>
        <v>24171.9866043</v>
      </c>
      <c r="J56" s="13">
        <v>20238.387999999999</v>
      </c>
      <c r="K56" s="13">
        <v>905</v>
      </c>
      <c r="L56" s="18">
        <f t="shared" si="0"/>
        <v>21143.387999999999</v>
      </c>
      <c r="M56" s="13">
        <f t="shared" si="4"/>
        <v>1213.7802985000001</v>
      </c>
      <c r="N56" s="30">
        <f t="shared" si="5"/>
        <v>22357.168298500001</v>
      </c>
      <c r="O56" s="42">
        <v>20254.514999999999</v>
      </c>
      <c r="P56" s="42">
        <v>921.15</v>
      </c>
      <c r="Q56" s="18">
        <f t="shared" si="6"/>
        <v>21175.665000000001</v>
      </c>
      <c r="R56" s="42">
        <v>578.15354657609998</v>
      </c>
      <c r="S56" s="30">
        <f t="shared" si="7"/>
        <v>21753.818546576102</v>
      </c>
      <c r="T56" s="14">
        <f t="shared" si="8"/>
        <v>425.80782990555957</v>
      </c>
      <c r="U56" s="14">
        <f t="shared" si="9"/>
        <v>409.84056366333783</v>
      </c>
      <c r="V56" s="34">
        <f t="shared" si="10"/>
        <v>379.06997911968671</v>
      </c>
      <c r="W56" s="34">
        <f t="shared" si="11"/>
        <v>368.84007098418255</v>
      </c>
    </row>
    <row r="57" spans="1:23">
      <c r="A57" s="12">
        <f t="shared" si="13"/>
        <v>52</v>
      </c>
      <c r="B57" s="6" t="s">
        <v>47</v>
      </c>
      <c r="C57" s="7">
        <v>3993</v>
      </c>
      <c r="D57" s="15">
        <v>2278.77</v>
      </c>
      <c r="E57" s="8">
        <v>1742.41</v>
      </c>
      <c r="F57" s="8">
        <v>0</v>
      </c>
      <c r="G57" s="15">
        <f t="shared" si="1"/>
        <v>1742.41</v>
      </c>
      <c r="H57" s="8">
        <f t="shared" si="2"/>
        <v>0</v>
      </c>
      <c r="I57" s="28">
        <f t="shared" si="3"/>
        <v>1742.41</v>
      </c>
      <c r="J57" s="13">
        <v>2600.66</v>
      </c>
      <c r="K57" s="13">
        <v>0</v>
      </c>
      <c r="L57" s="18">
        <f t="shared" si="0"/>
        <v>2600.66</v>
      </c>
      <c r="M57" s="13">
        <f t="shared" si="4"/>
        <v>0</v>
      </c>
      <c r="N57" s="30">
        <f t="shared" si="5"/>
        <v>2600.66</v>
      </c>
      <c r="O57" s="42">
        <v>2698.33</v>
      </c>
      <c r="P57" s="42"/>
      <c r="Q57" s="18">
        <f t="shared" si="6"/>
        <v>2698.33</v>
      </c>
      <c r="R57" s="42"/>
      <c r="S57" s="30">
        <f t="shared" si="7"/>
        <v>2698.33</v>
      </c>
      <c r="T57" s="14">
        <f t="shared" si="8"/>
        <v>570.69120961682938</v>
      </c>
      <c r="U57" s="14">
        <f t="shared" si="9"/>
        <v>436.36614074630603</v>
      </c>
      <c r="V57" s="31">
        <f t="shared" si="10"/>
        <v>651.30478337089903</v>
      </c>
      <c r="W57" s="31">
        <f t="shared" si="11"/>
        <v>675.76508890558478</v>
      </c>
    </row>
    <row r="58" spans="1:23">
      <c r="A58" s="12">
        <f t="shared" si="13"/>
        <v>53</v>
      </c>
      <c r="B58" s="6" t="s">
        <v>48</v>
      </c>
      <c r="C58" s="7">
        <v>20266</v>
      </c>
      <c r="D58" s="15">
        <v>13351.87</v>
      </c>
      <c r="E58" s="8">
        <v>12872.2</v>
      </c>
      <c r="F58" s="8">
        <v>420</v>
      </c>
      <c r="G58" s="15">
        <f t="shared" si="1"/>
        <v>13292.2</v>
      </c>
      <c r="H58" s="8">
        <f t="shared" si="2"/>
        <v>687.20622600000002</v>
      </c>
      <c r="I58" s="28">
        <f t="shared" si="3"/>
        <v>13979.406226000001</v>
      </c>
      <c r="J58" s="13">
        <v>11271.06</v>
      </c>
      <c r="K58" s="13">
        <v>446</v>
      </c>
      <c r="L58" s="18">
        <f t="shared" si="0"/>
        <v>11717.06</v>
      </c>
      <c r="M58" s="13">
        <f t="shared" si="4"/>
        <v>598.1723902</v>
      </c>
      <c r="N58" s="30">
        <f t="shared" si="5"/>
        <v>12315.232390199999</v>
      </c>
      <c r="O58" s="42">
        <v>10600.519</v>
      </c>
      <c r="P58" s="42">
        <v>395.22</v>
      </c>
      <c r="Q58" s="18">
        <f t="shared" si="6"/>
        <v>10995.739</v>
      </c>
      <c r="R58" s="42">
        <v>248.05715103708002</v>
      </c>
      <c r="S58" s="30">
        <f t="shared" si="7"/>
        <v>11243.796151037079</v>
      </c>
      <c r="T58" s="14">
        <f t="shared" si="8"/>
        <v>658.83104707391692</v>
      </c>
      <c r="U58" s="14">
        <f t="shared" si="9"/>
        <v>689.79602417842705</v>
      </c>
      <c r="V58" s="31">
        <f t="shared" si="10"/>
        <v>607.67948239415773</v>
      </c>
      <c r="W58" s="32">
        <f t="shared" si="11"/>
        <v>554.81082359800052</v>
      </c>
    </row>
    <row r="59" spans="1:23">
      <c r="A59" s="12">
        <f t="shared" si="13"/>
        <v>54</v>
      </c>
      <c r="B59" s="6" t="s">
        <v>49</v>
      </c>
      <c r="C59" s="7">
        <v>39283</v>
      </c>
      <c r="D59" s="15">
        <v>29502.47</v>
      </c>
      <c r="E59" s="8">
        <v>27912.82</v>
      </c>
      <c r="F59" s="8">
        <v>423</v>
      </c>
      <c r="G59" s="15">
        <f t="shared" si="1"/>
        <v>28335.82</v>
      </c>
      <c r="H59" s="8">
        <f t="shared" si="2"/>
        <v>692.11484189999999</v>
      </c>
      <c r="I59" s="28">
        <f t="shared" si="3"/>
        <v>29027.934841899998</v>
      </c>
      <c r="J59" s="13">
        <v>26118.846000000001</v>
      </c>
      <c r="K59" s="13">
        <v>401</v>
      </c>
      <c r="L59" s="18">
        <f t="shared" si="0"/>
        <v>26519.846000000001</v>
      </c>
      <c r="M59" s="13">
        <f t="shared" si="4"/>
        <v>537.81867369999998</v>
      </c>
      <c r="N59" s="30">
        <f t="shared" si="5"/>
        <v>27057.664673700001</v>
      </c>
      <c r="O59" s="42">
        <v>24960.469000000001</v>
      </c>
      <c r="P59" s="42">
        <v>353.62</v>
      </c>
      <c r="Q59" s="18">
        <f t="shared" si="6"/>
        <v>25314.089</v>
      </c>
      <c r="R59" s="42">
        <v>221.94719333468001</v>
      </c>
      <c r="S59" s="30">
        <f t="shared" si="7"/>
        <v>25536.036193334679</v>
      </c>
      <c r="T59" s="14">
        <f t="shared" si="8"/>
        <v>751.02385255708577</v>
      </c>
      <c r="U59" s="14">
        <f t="shared" si="9"/>
        <v>738.94394119339142</v>
      </c>
      <c r="V59" s="31">
        <f t="shared" si="10"/>
        <v>688.78814432960826</v>
      </c>
      <c r="W59" s="31">
        <f t="shared" si="11"/>
        <v>650.05310677225964</v>
      </c>
    </row>
    <row r="60" spans="1:23">
      <c r="A60" s="12">
        <f t="shared" si="13"/>
        <v>55</v>
      </c>
      <c r="B60" s="6" t="s">
        <v>50</v>
      </c>
      <c r="C60" s="7">
        <v>29002</v>
      </c>
      <c r="D60" s="15">
        <v>18904.433110000002</v>
      </c>
      <c r="E60" s="8">
        <v>16428.580000000002</v>
      </c>
      <c r="F60" s="8">
        <v>618</v>
      </c>
      <c r="G60" s="15">
        <f t="shared" si="1"/>
        <v>17046.580000000002</v>
      </c>
      <c r="H60" s="8">
        <f t="shared" si="2"/>
        <v>1011.1748754</v>
      </c>
      <c r="I60" s="28">
        <f t="shared" si="3"/>
        <v>18057.754875400002</v>
      </c>
      <c r="J60" s="13">
        <v>12481.924999999999</v>
      </c>
      <c r="K60" s="13">
        <v>711</v>
      </c>
      <c r="L60" s="18">
        <f t="shared" si="0"/>
        <v>13192.924999999999</v>
      </c>
      <c r="M60" s="13">
        <f t="shared" si="4"/>
        <v>953.58872070000007</v>
      </c>
      <c r="N60" s="30">
        <f t="shared" si="5"/>
        <v>14146.513720699999</v>
      </c>
      <c r="O60" s="42">
        <v>19603.149000000001</v>
      </c>
      <c r="P60" s="42">
        <v>711.39</v>
      </c>
      <c r="Q60" s="18">
        <f t="shared" si="6"/>
        <v>20314.539000000001</v>
      </c>
      <c r="R60" s="42">
        <v>446.49910600746</v>
      </c>
      <c r="S60" s="30">
        <f t="shared" si="7"/>
        <v>20761.038106007461</v>
      </c>
      <c r="T60" s="14">
        <f t="shared" si="8"/>
        <v>651.83204985863051</v>
      </c>
      <c r="U60" s="14">
        <f t="shared" si="9"/>
        <v>622.63826203020494</v>
      </c>
      <c r="V60" s="14">
        <f t="shared" si="10"/>
        <v>487.77717814978274</v>
      </c>
      <c r="W60" s="31">
        <f t="shared" si="11"/>
        <v>715.84849686254256</v>
      </c>
    </row>
    <row r="61" spans="1:23">
      <c r="A61" s="12">
        <f t="shared" si="13"/>
        <v>56</v>
      </c>
      <c r="B61" s="6" t="s">
        <v>51</v>
      </c>
      <c r="C61" s="7">
        <v>33821</v>
      </c>
      <c r="D61" s="15">
        <v>28569.94</v>
      </c>
      <c r="E61" s="8">
        <v>22869.43</v>
      </c>
      <c r="F61" s="8">
        <v>681</v>
      </c>
      <c r="G61" s="15">
        <f t="shared" si="1"/>
        <v>23550.43</v>
      </c>
      <c r="H61" s="8">
        <f t="shared" si="2"/>
        <v>1114.2558093</v>
      </c>
      <c r="I61" s="28">
        <f t="shared" si="3"/>
        <v>24664.685809300001</v>
      </c>
      <c r="J61" s="13">
        <v>22484.501</v>
      </c>
      <c r="K61" s="13">
        <v>822</v>
      </c>
      <c r="L61" s="18">
        <f t="shared" si="0"/>
        <v>23306.501</v>
      </c>
      <c r="M61" s="13">
        <f t="shared" si="4"/>
        <v>1102.4612214000001</v>
      </c>
      <c r="N61" s="30">
        <f t="shared" si="5"/>
        <v>24408.962221400001</v>
      </c>
      <c r="O61" s="42">
        <v>23945.78</v>
      </c>
      <c r="P61" s="42">
        <v>838.18</v>
      </c>
      <c r="Q61" s="18">
        <f t="shared" si="6"/>
        <v>24783.96</v>
      </c>
      <c r="R61" s="42">
        <v>526.07798911051998</v>
      </c>
      <c r="S61" s="30">
        <f t="shared" si="7"/>
        <v>25310.037989110519</v>
      </c>
      <c r="T61" s="14">
        <f t="shared" si="8"/>
        <v>844.73965879187483</v>
      </c>
      <c r="U61" s="14">
        <f t="shared" si="9"/>
        <v>729.27133465302632</v>
      </c>
      <c r="V61" s="31">
        <f t="shared" si="10"/>
        <v>721.71024574672549</v>
      </c>
      <c r="W61" s="31">
        <f t="shared" si="11"/>
        <v>748.35273910027843</v>
      </c>
    </row>
    <row r="62" spans="1:23">
      <c r="A62" s="12">
        <f t="shared" si="13"/>
        <v>57</v>
      </c>
      <c r="B62" s="6" t="s">
        <v>52</v>
      </c>
      <c r="C62" s="7">
        <v>4027</v>
      </c>
      <c r="D62" s="15">
        <v>2844.3866670000002</v>
      </c>
      <c r="E62" s="8">
        <v>2630.6</v>
      </c>
      <c r="F62" s="8">
        <v>0</v>
      </c>
      <c r="G62" s="15">
        <f t="shared" si="1"/>
        <v>2630.6</v>
      </c>
      <c r="H62" s="8">
        <f t="shared" si="2"/>
        <v>0</v>
      </c>
      <c r="I62" s="28">
        <f t="shared" si="3"/>
        <v>2630.6</v>
      </c>
      <c r="J62" s="13">
        <v>1868.528</v>
      </c>
      <c r="K62" s="13">
        <v>0</v>
      </c>
      <c r="L62" s="18">
        <f t="shared" si="0"/>
        <v>1868.528</v>
      </c>
      <c r="M62" s="13">
        <f t="shared" si="4"/>
        <v>0</v>
      </c>
      <c r="N62" s="30">
        <f t="shared" si="5"/>
        <v>1868.528</v>
      </c>
      <c r="O62" s="42"/>
      <c r="P62" s="42"/>
      <c r="Q62" s="18">
        <f t="shared" si="6"/>
        <v>0</v>
      </c>
      <c r="R62" s="42"/>
      <c r="S62" s="30">
        <f t="shared" si="7"/>
        <v>0</v>
      </c>
      <c r="T62" s="14">
        <f t="shared" si="8"/>
        <v>706.32894636205617</v>
      </c>
      <c r="U62" s="14">
        <f t="shared" si="9"/>
        <v>653.24062577601194</v>
      </c>
      <c r="V62" s="14">
        <f t="shared" si="10"/>
        <v>464</v>
      </c>
      <c r="W62" s="32">
        <f t="shared" si="11"/>
        <v>0</v>
      </c>
    </row>
    <row r="63" spans="1:23">
      <c r="A63" s="12">
        <f t="shared" si="13"/>
        <v>58</v>
      </c>
      <c r="B63" s="6" t="s">
        <v>53</v>
      </c>
      <c r="C63" s="7">
        <v>7143</v>
      </c>
      <c r="D63" s="15">
        <v>3789.9319999999998</v>
      </c>
      <c r="E63" s="8">
        <v>2796.24</v>
      </c>
      <c r="F63" s="8">
        <v>117</v>
      </c>
      <c r="G63" s="15">
        <f t="shared" si="1"/>
        <v>2913.24</v>
      </c>
      <c r="H63" s="8">
        <f t="shared" si="2"/>
        <v>191.43602010000001</v>
      </c>
      <c r="I63" s="28">
        <f t="shared" si="3"/>
        <v>3104.6760200999997</v>
      </c>
      <c r="J63" s="13">
        <v>2548.81</v>
      </c>
      <c r="K63" s="13">
        <v>136</v>
      </c>
      <c r="L63" s="18">
        <f t="shared" si="0"/>
        <v>2684.81</v>
      </c>
      <c r="M63" s="13">
        <f t="shared" si="4"/>
        <v>182.40234320000002</v>
      </c>
      <c r="N63" s="30">
        <f t="shared" si="5"/>
        <v>2867.2123431999999</v>
      </c>
      <c r="O63" s="42">
        <v>2387.06</v>
      </c>
      <c r="P63" s="42">
        <v>107.76</v>
      </c>
      <c r="Q63" s="18">
        <f t="shared" si="6"/>
        <v>2494.8200000000002</v>
      </c>
      <c r="R63" s="42">
        <v>67.634832740640007</v>
      </c>
      <c r="S63" s="30">
        <f t="shared" si="7"/>
        <v>2562.4548327406401</v>
      </c>
      <c r="T63" s="14">
        <f t="shared" si="8"/>
        <v>530.57986840263197</v>
      </c>
      <c r="U63" s="14">
        <f t="shared" si="9"/>
        <v>434.64594989500205</v>
      </c>
      <c r="V63" s="14">
        <f t="shared" si="10"/>
        <v>401.40170001399974</v>
      </c>
      <c r="W63" s="34">
        <f t="shared" si="11"/>
        <v>358.7365018536525</v>
      </c>
    </row>
    <row r="64" spans="1:23">
      <c r="A64" s="12">
        <f t="shared" si="13"/>
        <v>59</v>
      </c>
      <c r="B64" s="6" t="s">
        <v>54</v>
      </c>
      <c r="C64" s="7">
        <v>1966</v>
      </c>
      <c r="D64" s="15">
        <v>1974.9455559999999</v>
      </c>
      <c r="E64" s="8">
        <v>1279.96</v>
      </c>
      <c r="F64" s="8">
        <v>0</v>
      </c>
      <c r="G64" s="15">
        <f t="shared" si="1"/>
        <v>1279.96</v>
      </c>
      <c r="H64" s="8">
        <f t="shared" si="2"/>
        <v>0</v>
      </c>
      <c r="I64" s="28">
        <f t="shared" si="3"/>
        <v>1279.96</v>
      </c>
      <c r="J64" s="13">
        <v>912.22400000000005</v>
      </c>
      <c r="K64" s="13">
        <v>0</v>
      </c>
      <c r="L64" s="18">
        <f t="shared" si="0"/>
        <v>912.22400000000005</v>
      </c>
      <c r="M64" s="13">
        <f t="shared" si="4"/>
        <v>0</v>
      </c>
      <c r="N64" s="30">
        <f t="shared" si="5"/>
        <v>912.22400000000005</v>
      </c>
      <c r="O64" s="42"/>
      <c r="P64" s="42"/>
      <c r="Q64" s="18">
        <f t="shared" si="6"/>
        <v>0</v>
      </c>
      <c r="R64" s="42"/>
      <c r="S64" s="30">
        <f t="shared" si="7"/>
        <v>0</v>
      </c>
      <c r="T64" s="14">
        <f t="shared" si="8"/>
        <v>1004.5501302136317</v>
      </c>
      <c r="U64" s="14">
        <f t="shared" si="9"/>
        <v>651.0478128179044</v>
      </c>
      <c r="V64" s="14">
        <f t="shared" si="10"/>
        <v>464</v>
      </c>
      <c r="W64" s="32">
        <f t="shared" si="11"/>
        <v>0</v>
      </c>
    </row>
    <row r="65" spans="1:23">
      <c r="A65" s="12">
        <f t="shared" si="13"/>
        <v>60</v>
      </c>
      <c r="B65" s="6" t="s">
        <v>55</v>
      </c>
      <c r="C65" s="7">
        <v>35556</v>
      </c>
      <c r="D65" s="15">
        <v>19698.59</v>
      </c>
      <c r="E65" s="8">
        <v>16456.97</v>
      </c>
      <c r="F65" s="8">
        <v>642</v>
      </c>
      <c r="G65" s="15">
        <f t="shared" si="1"/>
        <v>17098.97</v>
      </c>
      <c r="H65" s="8">
        <f t="shared" si="2"/>
        <v>1050.4438026</v>
      </c>
      <c r="I65" s="28">
        <f t="shared" si="3"/>
        <v>18149.4138026</v>
      </c>
      <c r="J65" s="13">
        <v>14770.873</v>
      </c>
      <c r="K65" s="13">
        <v>586</v>
      </c>
      <c r="L65" s="18">
        <f t="shared" si="0"/>
        <v>15356.873</v>
      </c>
      <c r="M65" s="13">
        <f t="shared" si="4"/>
        <v>785.93950819999998</v>
      </c>
      <c r="N65" s="30">
        <f t="shared" si="5"/>
        <v>16142.812508199999</v>
      </c>
      <c r="O65" s="42">
        <v>14602.272999999999</v>
      </c>
      <c r="P65" s="42">
        <v>654.04999999999995</v>
      </c>
      <c r="Q65" s="18">
        <f t="shared" si="6"/>
        <v>15256.322999999999</v>
      </c>
      <c r="R65" s="42">
        <v>410.51004411669999</v>
      </c>
      <c r="S65" s="30">
        <f t="shared" si="7"/>
        <v>15666.833044116698</v>
      </c>
      <c r="T65" s="14">
        <f t="shared" si="8"/>
        <v>554.01591855101822</v>
      </c>
      <c r="U65" s="14">
        <f t="shared" si="9"/>
        <v>510.44588262459223</v>
      </c>
      <c r="V65" s="14">
        <f t="shared" si="10"/>
        <v>454.01092665654176</v>
      </c>
      <c r="W65" s="32">
        <f t="shared" si="11"/>
        <v>440.62417156363762</v>
      </c>
    </row>
    <row r="66" spans="1:23">
      <c r="A66" s="12">
        <f t="shared" si="13"/>
        <v>61</v>
      </c>
      <c r="B66" s="6" t="s">
        <v>56</v>
      </c>
      <c r="C66" s="7">
        <v>26968</v>
      </c>
      <c r="D66" s="15">
        <v>19026.61</v>
      </c>
      <c r="E66" s="8">
        <v>16484.8</v>
      </c>
      <c r="F66" s="8">
        <v>630</v>
      </c>
      <c r="G66" s="15">
        <f t="shared" si="1"/>
        <v>17114.8</v>
      </c>
      <c r="H66" s="8">
        <f t="shared" si="2"/>
        <v>1030.8093390000001</v>
      </c>
      <c r="I66" s="28">
        <f t="shared" si="3"/>
        <v>18145.609338999999</v>
      </c>
      <c r="J66" s="13">
        <v>15762.249</v>
      </c>
      <c r="K66" s="13">
        <v>666</v>
      </c>
      <c r="L66" s="18">
        <f t="shared" si="0"/>
        <v>16428.249</v>
      </c>
      <c r="M66" s="13">
        <f t="shared" si="4"/>
        <v>893.23500420000005</v>
      </c>
      <c r="N66" s="30">
        <f t="shared" si="5"/>
        <v>17321.4840042</v>
      </c>
      <c r="O66" s="42">
        <v>15932.107</v>
      </c>
      <c r="P66" s="42">
        <v>766.42</v>
      </c>
      <c r="Q66" s="18">
        <f t="shared" si="6"/>
        <v>16698.526999999998</v>
      </c>
      <c r="R66" s="42">
        <v>481.03831207387998</v>
      </c>
      <c r="S66" s="30">
        <f t="shared" si="7"/>
        <v>17179.565312073879</v>
      </c>
      <c r="T66" s="14">
        <f t="shared" si="8"/>
        <v>705.52543755562147</v>
      </c>
      <c r="U66" s="14">
        <f t="shared" si="9"/>
        <v>672.85706537377632</v>
      </c>
      <c r="V66" s="31">
        <f t="shared" si="10"/>
        <v>642.29768630228409</v>
      </c>
      <c r="W66" s="31">
        <f t="shared" si="11"/>
        <v>637.03520142664922</v>
      </c>
    </row>
    <row r="67" spans="1:23">
      <c r="A67" s="12">
        <f t="shared" si="13"/>
        <v>62</v>
      </c>
      <c r="B67" s="6" t="s">
        <v>57</v>
      </c>
      <c r="C67" s="7">
        <v>45965</v>
      </c>
      <c r="D67" s="15">
        <v>29178.49</v>
      </c>
      <c r="E67" s="8">
        <v>25754.05</v>
      </c>
      <c r="F67" s="8">
        <v>606</v>
      </c>
      <c r="G67" s="15">
        <f t="shared" si="1"/>
        <v>26360.05</v>
      </c>
      <c r="H67" s="8">
        <f t="shared" si="2"/>
        <v>991.54041180000002</v>
      </c>
      <c r="I67" s="28">
        <f t="shared" si="3"/>
        <v>27351.5904118</v>
      </c>
      <c r="J67" s="13">
        <v>29019.098999999998</v>
      </c>
      <c r="K67" s="13">
        <v>550</v>
      </c>
      <c r="L67" s="18">
        <f t="shared" si="0"/>
        <v>29569.098999999998</v>
      </c>
      <c r="M67" s="13">
        <f t="shared" si="4"/>
        <v>737.65653500000008</v>
      </c>
      <c r="N67" s="30">
        <f t="shared" si="5"/>
        <v>30306.755534999997</v>
      </c>
      <c r="O67" s="42">
        <v>27709.616000000002</v>
      </c>
      <c r="P67" s="42">
        <v>606.1</v>
      </c>
      <c r="Q67" s="18">
        <f t="shared" si="6"/>
        <v>28315.716</v>
      </c>
      <c r="R67" s="42">
        <v>380.41455200540003</v>
      </c>
      <c r="S67" s="30">
        <f t="shared" si="7"/>
        <v>28696.130552005401</v>
      </c>
      <c r="T67" s="14">
        <f t="shared" si="8"/>
        <v>634.79799847710217</v>
      </c>
      <c r="U67" s="14">
        <f t="shared" si="9"/>
        <v>595.05254893505935</v>
      </c>
      <c r="V67" s="31">
        <f t="shared" si="10"/>
        <v>659.34418655498735</v>
      </c>
      <c r="W67" s="31">
        <f t="shared" si="11"/>
        <v>624.30393891015774</v>
      </c>
    </row>
    <row r="68" spans="1:23">
      <c r="A68" s="12">
        <f t="shared" si="13"/>
        <v>63</v>
      </c>
      <c r="B68" s="6" t="s">
        <v>58</v>
      </c>
      <c r="C68" s="7">
        <v>46897</v>
      </c>
      <c r="D68" s="15">
        <v>24865.040000000001</v>
      </c>
      <c r="E68" s="8">
        <v>21831.69</v>
      </c>
      <c r="F68" s="8">
        <v>960</v>
      </c>
      <c r="G68" s="15">
        <f t="shared" si="1"/>
        <v>22791.69</v>
      </c>
      <c r="H68" s="8">
        <f t="shared" si="2"/>
        <v>1570.7570880000001</v>
      </c>
      <c r="I68" s="28">
        <f t="shared" si="3"/>
        <v>24362.447087999997</v>
      </c>
      <c r="J68" s="13">
        <v>20086.777999999998</v>
      </c>
      <c r="K68" s="13">
        <v>935</v>
      </c>
      <c r="L68" s="18">
        <f t="shared" si="0"/>
        <v>21021.777999999998</v>
      </c>
      <c r="M68" s="13">
        <f t="shared" si="4"/>
        <v>1254.0161095000001</v>
      </c>
      <c r="N68" s="30">
        <f t="shared" si="5"/>
        <v>22275.794109499999</v>
      </c>
      <c r="O68" s="42">
        <v>19567.101999999999</v>
      </c>
      <c r="P68" s="42">
        <v>901.12</v>
      </c>
      <c r="Q68" s="18">
        <f t="shared" si="6"/>
        <v>20468.221999999998</v>
      </c>
      <c r="R68" s="42">
        <v>565.58185299968</v>
      </c>
      <c r="S68" s="30">
        <f t="shared" si="7"/>
        <v>21033.803852999677</v>
      </c>
      <c r="T68" s="14">
        <f t="shared" si="8"/>
        <v>530.20534362539183</v>
      </c>
      <c r="U68" s="14">
        <f t="shared" si="9"/>
        <v>519.48839132567105</v>
      </c>
      <c r="V68" s="14">
        <f t="shared" si="10"/>
        <v>474.99401048041449</v>
      </c>
      <c r="W68" s="32">
        <f t="shared" si="11"/>
        <v>448.51064786659441</v>
      </c>
    </row>
    <row r="69" spans="1:23">
      <c r="A69" s="12">
        <f t="shared" si="13"/>
        <v>64</v>
      </c>
      <c r="B69" s="6" t="s">
        <v>59</v>
      </c>
      <c r="C69" s="7">
        <v>74192</v>
      </c>
      <c r="D69" s="15">
        <v>38888.31</v>
      </c>
      <c r="E69" s="8">
        <v>36417.42</v>
      </c>
      <c r="F69" s="8">
        <v>1809</v>
      </c>
      <c r="G69" s="15">
        <f t="shared" si="1"/>
        <v>38226.42</v>
      </c>
      <c r="H69" s="8">
        <f t="shared" si="2"/>
        <v>2959.8953877000004</v>
      </c>
      <c r="I69" s="28">
        <f t="shared" si="3"/>
        <v>41186.3153877</v>
      </c>
      <c r="J69" s="13">
        <v>32516.644</v>
      </c>
      <c r="K69" s="13">
        <v>2003</v>
      </c>
      <c r="L69" s="18">
        <f t="shared" si="0"/>
        <v>34519.644</v>
      </c>
      <c r="M69" s="13">
        <f t="shared" si="4"/>
        <v>2686.4109811000003</v>
      </c>
      <c r="N69" s="30">
        <f t="shared" si="5"/>
        <v>37206.054981100002</v>
      </c>
      <c r="O69" s="42">
        <v>32244.645</v>
      </c>
      <c r="P69" s="42">
        <v>2349.6799999999998</v>
      </c>
      <c r="Q69" s="18">
        <f t="shared" si="6"/>
        <v>34594.324999999997</v>
      </c>
      <c r="R69" s="42">
        <v>1474.7607070715198</v>
      </c>
      <c r="S69" s="30">
        <f t="shared" si="7"/>
        <v>36069.085707071514</v>
      </c>
      <c r="T69" s="14">
        <f t="shared" si="8"/>
        <v>524.15772590036659</v>
      </c>
      <c r="U69" s="14">
        <f t="shared" si="9"/>
        <v>555.13148840441022</v>
      </c>
      <c r="V69" s="14">
        <f t="shared" si="10"/>
        <v>501.48338070277123</v>
      </c>
      <c r="W69" s="32">
        <f t="shared" si="11"/>
        <v>486.15869240715324</v>
      </c>
    </row>
    <row r="70" spans="1:23">
      <c r="A70" s="12">
        <f t="shared" si="13"/>
        <v>65</v>
      </c>
      <c r="B70" s="6" t="s">
        <v>60</v>
      </c>
      <c r="C70" s="7">
        <v>33769</v>
      </c>
      <c r="D70" s="15">
        <v>25334.911779999999</v>
      </c>
      <c r="E70" s="8">
        <v>19697.78</v>
      </c>
      <c r="F70" s="8">
        <v>84</v>
      </c>
      <c r="G70" s="15">
        <f>E70+F70</f>
        <v>19781.78</v>
      </c>
      <c r="H70" s="8">
        <f t="shared" ref="H70" si="14">1.6362053*F70</f>
        <v>137.4412452</v>
      </c>
      <c r="I70" s="28">
        <f t="shared" ref="I70" si="15">G70+H70</f>
        <v>19919.221245199999</v>
      </c>
      <c r="J70" s="13">
        <v>19717.257000000001</v>
      </c>
      <c r="K70" s="13">
        <v>34</v>
      </c>
      <c r="L70" s="18">
        <f>J70+K70</f>
        <v>19751.257000000001</v>
      </c>
      <c r="M70" s="13">
        <f t="shared" ref="M70" si="16">1.3411937*K70</f>
        <v>45.600585800000005</v>
      </c>
      <c r="N70" s="30">
        <f t="shared" ref="N70" si="17">L70+M70</f>
        <v>19796.8575858</v>
      </c>
      <c r="O70" s="42">
        <v>19890.241000000002</v>
      </c>
      <c r="P70" s="42"/>
      <c r="Q70" s="18">
        <f t="shared" ref="Q70" si="18">O70+P70</f>
        <v>19890.241000000002</v>
      </c>
      <c r="R70" s="42"/>
      <c r="S70" s="30">
        <f t="shared" ref="S70" si="19">Q70+R70</f>
        <v>19890.241000000002</v>
      </c>
      <c r="T70" s="14">
        <f>(D70/C70)*1000</f>
        <v>750.24169445349276</v>
      </c>
      <c r="U70" s="14">
        <f t="shared" ref="U70:U71" si="20">(I70/C70)*1000</f>
        <v>589.86707468980421</v>
      </c>
      <c r="V70" s="14">
        <f t="shared" ref="V70:V71" si="21">(N70/C70)*1000</f>
        <v>586.24352470609142</v>
      </c>
      <c r="W70" s="32">
        <f t="shared" ref="W70:W71" si="22">(S70/C70)*1000</f>
        <v>589.00888388758926</v>
      </c>
    </row>
    <row r="71" spans="1:23">
      <c r="A71" s="51" t="s">
        <v>68</v>
      </c>
      <c r="B71" s="52"/>
      <c r="C71" s="10">
        <f t="shared" ref="C71:L71" si="23">SUM(C5:C70)</f>
        <v>3827624</v>
      </c>
      <c r="D71" s="16">
        <f t="shared" si="23"/>
        <v>2231624.5626730002</v>
      </c>
      <c r="E71" s="1">
        <f t="shared" si="23"/>
        <v>1883900.8500000008</v>
      </c>
      <c r="F71" s="1">
        <f t="shared" si="23"/>
        <v>73503</v>
      </c>
      <c r="G71" s="16">
        <f t="shared" si="23"/>
        <v>1957403.8500000008</v>
      </c>
      <c r="H71" s="24">
        <v>120266</v>
      </c>
      <c r="I71" s="29">
        <f t="shared" si="23"/>
        <v>2078140.8481658995</v>
      </c>
      <c r="J71" s="1">
        <f t="shared" si="23"/>
        <v>1733739.632</v>
      </c>
      <c r="K71" s="1">
        <f t="shared" si="23"/>
        <v>73618</v>
      </c>
      <c r="L71" s="16">
        <f t="shared" si="23"/>
        <v>1807357.632</v>
      </c>
      <c r="M71" s="24">
        <v>98736</v>
      </c>
      <c r="N71" s="29">
        <f t="shared" ref="N71:S71" si="24">SUM(N5:N70)</f>
        <v>1906437.6298065993</v>
      </c>
      <c r="O71" s="24">
        <f t="shared" si="24"/>
        <v>1667820.1480000003</v>
      </c>
      <c r="P71" s="24">
        <f t="shared" si="24"/>
        <v>74835.509999999951</v>
      </c>
      <c r="Q71" s="24">
        <f t="shared" si="24"/>
        <v>1742655.6579999998</v>
      </c>
      <c r="R71" s="24">
        <f t="shared" si="24"/>
        <v>47287.000017729144</v>
      </c>
      <c r="S71" s="24">
        <f t="shared" si="24"/>
        <v>1789942.6580177292</v>
      </c>
      <c r="T71" s="1">
        <f>(D71/C71)*1000</f>
        <v>583.03129112812542</v>
      </c>
      <c r="U71" s="1">
        <f t="shared" si="20"/>
        <v>542.93233822494051</v>
      </c>
      <c r="V71" s="1">
        <f t="shared" si="21"/>
        <v>498.07338176545011</v>
      </c>
      <c r="W71" s="41">
        <f t="shared" si="22"/>
        <v>467.63805901983295</v>
      </c>
    </row>
    <row r="72" spans="1:23">
      <c r="A72" s="37"/>
      <c r="B72" s="37"/>
      <c r="C72" s="38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39"/>
      <c r="U72" s="39"/>
      <c r="V72" s="39"/>
    </row>
    <row r="73" spans="1:23">
      <c r="H73" s="26"/>
    </row>
    <row r="74" spans="1:23">
      <c r="A74" s="49" t="s">
        <v>80</v>
      </c>
      <c r="B74" s="50"/>
      <c r="C74" s="50"/>
      <c r="D74" s="50"/>
      <c r="E74" s="50"/>
      <c r="F74" s="50"/>
      <c r="G74" s="50"/>
      <c r="H74" s="50"/>
      <c r="I74" s="50"/>
      <c r="J74" s="49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</row>
    <row r="75" spans="1:23">
      <c r="A75" s="49" t="s">
        <v>81</v>
      </c>
      <c r="B75" s="50"/>
      <c r="C75" s="50"/>
      <c r="D75" s="50"/>
      <c r="E75" s="50"/>
      <c r="F75" s="50"/>
      <c r="G75" s="50"/>
      <c r="H75" s="50"/>
      <c r="I75" s="50"/>
      <c r="J75" s="49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</row>
    <row r="76" spans="1:23">
      <c r="A76" s="50" t="s">
        <v>82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</row>
    <row r="77" spans="1:23">
      <c r="A77" s="50" t="s">
        <v>83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23">
      <c r="A78" s="50" t="s">
        <v>86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</row>
    <row r="79" spans="1:23">
      <c r="A79" s="57" t="s">
        <v>85</v>
      </c>
      <c r="B79" s="50"/>
      <c r="C79" s="50"/>
      <c r="D79" s="50"/>
      <c r="E79" s="50"/>
      <c r="F79" s="50"/>
      <c r="G79" s="50"/>
      <c r="H79" s="50"/>
      <c r="I79" s="50"/>
      <c r="J79" s="57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</row>
    <row r="80" spans="1:23">
      <c r="A80" s="2" t="s">
        <v>84</v>
      </c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</row>
    <row r="81" spans="1:22">
      <c r="A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</row>
    <row r="82" spans="1:22">
      <c r="A82" t="s">
        <v>79</v>
      </c>
      <c r="B82"/>
      <c r="J82"/>
      <c r="K8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</row>
    <row r="83" spans="1:22">
      <c r="A83" t="s">
        <v>87</v>
      </c>
      <c r="B83"/>
      <c r="J83"/>
      <c r="K83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</row>
    <row r="84" spans="1:22">
      <c r="J84" s="11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</row>
    <row r="85" spans="1:22">
      <c r="A85" s="25" t="s">
        <v>88</v>
      </c>
      <c r="J85" s="25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</row>
    <row r="86" spans="1:22">
      <c r="A86" s="25" t="s">
        <v>89</v>
      </c>
      <c r="J86" s="25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</row>
    <row r="87" spans="1:22">
      <c r="A87" s="25"/>
      <c r="J87" s="25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</row>
    <row r="88" spans="1:22">
      <c r="A88" s="25" t="s">
        <v>91</v>
      </c>
      <c r="J88" s="25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</row>
    <row r="89" spans="1:22">
      <c r="A89" s="25" t="s">
        <v>90</v>
      </c>
      <c r="J89" s="25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</row>
    <row r="90" spans="1:22">
      <c r="A90" s="25" t="s">
        <v>92</v>
      </c>
    </row>
    <row r="91" spans="1:22">
      <c r="A91" s="25" t="s">
        <v>93</v>
      </c>
    </row>
  </sheetData>
  <mergeCells count="23">
    <mergeCell ref="A75:I75"/>
    <mergeCell ref="A76:I76"/>
    <mergeCell ref="A77:I77"/>
    <mergeCell ref="A78:I78"/>
    <mergeCell ref="A79:I79"/>
    <mergeCell ref="J75:V75"/>
    <mergeCell ref="J76:V76"/>
    <mergeCell ref="J77:V77"/>
    <mergeCell ref="J78:V78"/>
    <mergeCell ref="J79:V79"/>
    <mergeCell ref="O2:S2"/>
    <mergeCell ref="O3:S3"/>
    <mergeCell ref="T2:W2"/>
    <mergeCell ref="A74:I74"/>
    <mergeCell ref="A71:B71"/>
    <mergeCell ref="J74:V74"/>
    <mergeCell ref="C2:C4"/>
    <mergeCell ref="B2:B4"/>
    <mergeCell ref="A2:A4"/>
    <mergeCell ref="E3:I3"/>
    <mergeCell ref="J3:N3"/>
    <mergeCell ref="D2:I2"/>
    <mergeCell ref="J2:N2"/>
  </mergeCells>
  <pageMargins left="0.31496062992125984" right="0.27559055118110237" top="0.35433070866141736" bottom="0.39370078740157483" header="0.19685039370078741" footer="0.2362204724409449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2</vt:i4>
      </vt:variant>
    </vt:vector>
  </HeadingPairs>
  <TitlesOfParts>
    <vt:vector size="5" baseType="lpstr">
      <vt:lpstr>Φύλλο1</vt:lpstr>
      <vt:lpstr>Φύλλο2</vt:lpstr>
      <vt:lpstr>Φύλλο3</vt:lpstr>
      <vt:lpstr>Φύλλο1!Print_Area</vt:lpstr>
      <vt:lpstr>Φύλλο1!Print_Titles</vt:lpstr>
    </vt:vector>
  </TitlesOfParts>
  <Company>KLIMANET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Tasos Kefalas</dc:creator>
  <cp:lastModifiedBy>pantazopoulos</cp:lastModifiedBy>
  <cp:lastPrinted>2015-04-29T08:40:53Z</cp:lastPrinted>
  <dcterms:created xsi:type="dcterms:W3CDTF">2013-11-26T07:29:17Z</dcterms:created>
  <dcterms:modified xsi:type="dcterms:W3CDTF">2015-04-29T08:40:55Z</dcterms:modified>
</cp:coreProperties>
</file>